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5" yWindow="105" windowWidth="20385" windowHeight="4560"/>
  </bookViews>
  <sheets>
    <sheet name="PLAN DE TRABAJO" sheetId="1" r:id="rId1"/>
    <sheet name="PRESUPUESTO" sheetId="2" r:id="rId2"/>
    <sheet name="INGRESOS" sheetId="4" r:id="rId3"/>
  </sheets>
  <calcPr calcId="125725"/>
</workbook>
</file>

<file path=xl/calcChain.xml><?xml version="1.0" encoding="utf-8"?>
<calcChain xmlns="http://schemas.openxmlformats.org/spreadsheetml/2006/main">
  <c r="D75" i="2"/>
  <c r="D88" s="1"/>
  <c r="E88" s="1"/>
  <c r="D124"/>
  <c r="E124" s="1"/>
  <c r="D123"/>
  <c r="E123" s="1"/>
  <c r="E40"/>
  <c r="E39"/>
  <c r="H6" i="4"/>
  <c r="E8"/>
  <c r="D8"/>
  <c r="F4"/>
  <c r="F5"/>
  <c r="F6"/>
  <c r="F7"/>
  <c r="H7" s="1"/>
  <c r="F3"/>
  <c r="E95" i="2"/>
  <c r="E94"/>
  <c r="E93"/>
  <c r="E92"/>
  <c r="E91"/>
  <c r="E90"/>
  <c r="E89"/>
  <c r="E50"/>
  <c r="E51"/>
  <c r="E49"/>
  <c r="E198"/>
  <c r="E175"/>
  <c r="E176"/>
  <c r="E177"/>
  <c r="E178"/>
  <c r="E174"/>
  <c r="E161"/>
  <c r="E160"/>
  <c r="E159"/>
  <c r="E158"/>
  <c r="E157"/>
  <c r="E168"/>
  <c r="E167"/>
  <c r="E148"/>
  <c r="E133"/>
  <c r="E132"/>
  <c r="E130"/>
  <c r="E131" s="1"/>
  <c r="E114"/>
  <c r="E115"/>
  <c r="E113"/>
  <c r="E105"/>
  <c r="E104"/>
  <c r="E76"/>
  <c r="E77"/>
  <c r="E78"/>
  <c r="E79"/>
  <c r="E80"/>
  <c r="E81"/>
  <c r="E82"/>
  <c r="E67"/>
  <c r="E68"/>
  <c r="E69"/>
  <c r="E66"/>
  <c r="E58"/>
  <c r="E59"/>
  <c r="E60"/>
  <c r="E57"/>
  <c r="E32"/>
  <c r="E33"/>
  <c r="E31"/>
  <c r="E18"/>
  <c r="E19"/>
  <c r="E20"/>
  <c r="E21"/>
  <c r="E17"/>
  <c r="E7"/>
  <c r="E8"/>
  <c r="E6"/>
  <c r="E149"/>
  <c r="E150"/>
  <c r="E151"/>
  <c r="E200"/>
  <c r="E199"/>
  <c r="E197"/>
  <c r="E196"/>
  <c r="E140"/>
  <c r="E141" s="1"/>
  <c r="E202"/>
  <c r="E187"/>
  <c r="E189"/>
  <c r="E190"/>
  <c r="E106" l="1"/>
  <c r="F8" i="4"/>
  <c r="E162" i="2"/>
  <c r="E179"/>
  <c r="E125"/>
  <c r="E61"/>
  <c r="E70"/>
  <c r="F70" s="1"/>
  <c r="E34"/>
  <c r="E134"/>
  <c r="E41"/>
  <c r="E75"/>
  <c r="E83" s="1"/>
  <c r="F83" s="1"/>
  <c r="E135"/>
  <c r="E152"/>
  <c r="E116"/>
  <c r="E96"/>
  <c r="E191"/>
  <c r="E169"/>
  <c r="E52"/>
  <c r="E22"/>
  <c r="E203"/>
  <c r="E9"/>
  <c r="G3" i="4" l="1"/>
  <c r="H3" s="1"/>
  <c r="G4"/>
  <c r="H4" s="1"/>
  <c r="E207" i="2"/>
  <c r="G5" i="4"/>
  <c r="H5" s="1"/>
  <c r="F96" i="2"/>
  <c r="F152"/>
  <c r="H8" i="4" l="1"/>
  <c r="F207" i="2"/>
  <c r="E210" s="1"/>
  <c r="D208"/>
</calcChain>
</file>

<file path=xl/sharedStrings.xml><?xml version="1.0" encoding="utf-8"?>
<sst xmlns="http://schemas.openxmlformats.org/spreadsheetml/2006/main" count="700" uniqueCount="449">
  <si>
    <t>INDICADORES DE EVALUACION</t>
  </si>
  <si>
    <t xml:space="preserve">PRODUCTOS O HERRAMIENTAS  REQUERIDOS PARA LA EJECUCION DE LAS ACTIVIDADES </t>
  </si>
  <si>
    <t>TOTAL</t>
  </si>
  <si>
    <t>CANT.</t>
  </si>
  <si>
    <t>DETALLE</t>
  </si>
  <si>
    <t>CANTIDAD</t>
  </si>
  <si>
    <t>VR. UNITARIO</t>
  </si>
  <si>
    <t>VR. TOTAL</t>
  </si>
  <si>
    <t>---------------</t>
  </si>
  <si>
    <t>---------------------</t>
  </si>
  <si>
    <t>5203 FORTALECIMIENTO DEL TALENTO HUMANO</t>
  </si>
  <si>
    <t>5204 SEMINARIOS Y CAPACITACIONES</t>
  </si>
  <si>
    <t>REFRIGERIOS</t>
  </si>
  <si>
    <t>PUBLICIDAD</t>
  </si>
  <si>
    <t xml:space="preserve">1. APOYO DE CAMPAÑAS CÍVICAS, CULTURALES Y ARTESANALES
</t>
  </si>
  <si>
    <t>----------------</t>
  </si>
  <si>
    <t>5206 CADENA PRODUCTIVA</t>
  </si>
  <si>
    <t>1. CADENA PRODUCTIVA DE LA AGROINDUSTRIA</t>
  </si>
  <si>
    <t>VARIOS</t>
  </si>
  <si>
    <t>-----------------</t>
  </si>
  <si>
    <t>5207 CENSO EMPRESARIAL</t>
  </si>
  <si>
    <t>Descripción</t>
  </si>
  <si>
    <t>COSTO UNITARIO</t>
  </si>
  <si>
    <t>COSTO TOTAL</t>
  </si>
  <si>
    <t>Encuestadores</t>
  </si>
  <si>
    <t>Total Personal</t>
  </si>
  <si>
    <t>Total materiales</t>
  </si>
  <si>
    <t>TOTAL NETO</t>
  </si>
  <si>
    <t>2 COSTUMBRE MERCANTIL</t>
  </si>
  <si>
    <t>Formulario Autoadhesivo</t>
  </si>
  <si>
    <t>3. BOLETIN INFORMANTIVO</t>
  </si>
  <si>
    <t>IMPRESIÓN</t>
  </si>
  <si>
    <t>-------------------------</t>
  </si>
  <si>
    <t>------------------------</t>
  </si>
  <si>
    <t>5208 PLAN INDICATIVO DE DESARROLLO MIPYMES</t>
  </si>
  <si>
    <t>PASAJES AÉREOS</t>
  </si>
  <si>
    <t>OTROS</t>
  </si>
  <si>
    <t>-------------------</t>
  </si>
  <si>
    <t>-----------------------</t>
  </si>
  <si>
    <t>STAND</t>
  </si>
  <si>
    <t>------------------</t>
  </si>
  <si>
    <t>5201 - PROGRAMA DE DESARROLLO EMPRESARIAL</t>
  </si>
  <si>
    <t>1. FORTALECIMIENTO EMPRESARIAL - SECTOR TURISTICO</t>
  </si>
  <si>
    <t>SUBTOTAL</t>
  </si>
  <si>
    <t xml:space="preserve">5202 - JOVENES EMPRENDEDORES </t>
  </si>
  <si>
    <t>1. RED REGIONAL DE EMPRENDIMIENTO DE NARIÑO - RREN</t>
  </si>
  <si>
    <t>5205 - FORTALECIMIENTO CIUDADANO</t>
  </si>
  <si>
    <t>1. PROGRAMA NACIONAL DE FORMALIZACIÓN Y FORTALECIMIENTO EMPRESARIAL - RUTAS EMPRESARIALES</t>
  </si>
  <si>
    <t>MENSAJERIA  - INVITACIONES</t>
  </si>
  <si>
    <r>
      <t>RUEDAS DE NEGOCIOS</t>
    </r>
    <r>
      <rPr>
        <b/>
        <sz val="11"/>
        <color indexed="63"/>
        <rFont val="Arial"/>
        <family val="2"/>
      </rPr>
      <t>.</t>
    </r>
  </si>
  <si>
    <t>2. CONMEMORACIÓN – DÍA DEL COMERCIANTE</t>
  </si>
  <si>
    <t>TARJETAS</t>
  </si>
  <si>
    <t xml:space="preserve">6000 PROMOCIÓN DEL COMERCIO </t>
  </si>
  <si>
    <t xml:space="preserve">1. PROMOCIÓN DEL COMERCIO LOCAL </t>
  </si>
  <si>
    <t>1. JORNADAS DE CAPACITACION FUNCIONARIOS AREA DE PROMOCION Y DESARROLLO</t>
  </si>
  <si>
    <t>3. COMISION REGIONAL DE COMPETITIVIDAD</t>
  </si>
  <si>
    <t>2. PROGRAMA BRIGADAS PARA LA FORMALIZACION - SER FORMAL ES BUEN NEGOCIO</t>
  </si>
  <si>
    <t>PUBLICACIONES</t>
  </si>
  <si>
    <t>4. PROYECTO FORTALECIMIENTO DE TEJIDO EMPRESARIAL - ECOPETROL</t>
  </si>
  <si>
    <t>CONFERENCIA HONORARIOS</t>
  </si>
  <si>
    <t>TRANSPORTE AEREO BOG - TCO - BOG</t>
  </si>
  <si>
    <t>ALOJAMIENTO POR UN DIA</t>
  </si>
  <si>
    <t>ALIMENTACION POR UN DIA</t>
  </si>
  <si>
    <t>OTROS VARIOS</t>
  </si>
  <si>
    <t>PASAJES TERRESTRE TCO - ECUADOR - TCO</t>
  </si>
  <si>
    <t>PASAJES TERRESTRE TCO - PASTO - TCO</t>
  </si>
  <si>
    <t>ALIMENTACIÓN POR DIA</t>
  </si>
  <si>
    <t>PAPELERÍA VARIOS</t>
  </si>
  <si>
    <t>MENSAJERIA - OFICIOS</t>
  </si>
  <si>
    <t>PUBLICIDAD VARIOS</t>
  </si>
  <si>
    <t>HONORARIOS POR HORA</t>
  </si>
  <si>
    <t>PASAJES AEREOS TCO - CALI - TCO</t>
  </si>
  <si>
    <t>1. CAPACITACION: TRIBUTARIA, ADUANERA Y CAMBIARIA - TAC</t>
  </si>
  <si>
    <t>2. CAPACITACION ALIANZA BANCOLDEX - CCT - ASOCAMARAS</t>
  </si>
  <si>
    <t>MENSAJERIA - OFICIO</t>
  </si>
  <si>
    <t>PUBLICIDAD - VARIOS</t>
  </si>
  <si>
    <t>3. CURSO DE EXCEL AVANZADO</t>
  </si>
  <si>
    <t>4. CURSO DE ACTUALIZACION CONTABLE Y TRIBUTARIA</t>
  </si>
  <si>
    <t>ALQUILER DE MESAS</t>
  </si>
  <si>
    <t>HOSPEDAJE POR DIA</t>
  </si>
  <si>
    <t>PASAJES AEREOS BOG - TUMACO - BOG</t>
  </si>
  <si>
    <t>APOYO DE MATERIALES, HERRAMIENTAS Y PROMOCIÓN CAMPAÑAS CÍVICAS.</t>
  </si>
  <si>
    <t>APOYO DE MATERIALES, HERRAMIENTAS Y PROMOCIÓN CULTURAL.</t>
  </si>
  <si>
    <t>APOYO INSUMOS, MATERIALES, HERRAMIENTAS Y PROMOCIÓN VARIOS</t>
  </si>
  <si>
    <t>Papelería - Varios</t>
  </si>
  <si>
    <t>PASAJES TERRESTRE Tco - Pasto - Tco</t>
  </si>
  <si>
    <t>PASAJES AÉREOS Tco - Bog - Tco</t>
  </si>
  <si>
    <t>PASAJES AÉREOS TCO - BOG - TCO</t>
  </si>
  <si>
    <t>5. SEMINARIO TALLER SOBRE LAS NIIF</t>
  </si>
  <si>
    <t xml:space="preserve">1. CENSO ECONOMICO Y EMPRESARIAL </t>
  </si>
  <si>
    <t>No.</t>
  </si>
  <si>
    <t xml:space="preserve">VR. TOTAL </t>
  </si>
  <si>
    <t>INGRESOS AREA DE PROMOCION Y DESARROLLO VIGENCIA 2014</t>
  </si>
  <si>
    <t>INSCRIPCIONES 
MATRICULAS</t>
  </si>
  <si>
    <t xml:space="preserve">Total </t>
  </si>
  <si>
    <t xml:space="preserve">Inscripcion para el desarrollar un Curso de Excel Avanzado, </t>
  </si>
  <si>
    <t xml:space="preserve">Inscripcion Curso de Actualizacion Tributaria y Contable. </t>
  </si>
  <si>
    <t xml:space="preserve">Inscripcion Seminario Taller sobre las NIIF. </t>
  </si>
  <si>
    <t>Matriculas Implementacion del Programa Nacional de Formalizacion y Fortalecimiento Empresarial</t>
  </si>
  <si>
    <t xml:space="preserve">Matriculas Programa Brigadas para la Formalizacion - Ser Formal es Buen Negocio. </t>
  </si>
  <si>
    <t>INGRESOS NETOS</t>
  </si>
  <si>
    <t>COSTOS</t>
  </si>
  <si>
    <t xml:space="preserve">PROGRAMA 
PRESUPUESTAL </t>
  </si>
  <si>
    <t>Seminario y Capacitaciones 5204</t>
  </si>
  <si>
    <t>Plan Indicativo de Desarrollo 5208</t>
  </si>
  <si>
    <t>VIATICOS - PERNOCTAR</t>
  </si>
  <si>
    <t xml:space="preserve">FUNCIONARIO CCT VIATICOS PERNOCTAR </t>
  </si>
  <si>
    <t>2. DIPLOMADO “GESTION DE TRANSFERENCIA Y COMERCIALIZACION DE TECNOLOGIA E INNOVACION”</t>
  </si>
  <si>
    <t>Honorarios</t>
  </si>
  <si>
    <t>Otros Diversos, Legalizaciones y demas</t>
  </si>
  <si>
    <t>Contirnuar trabajando paso a paso el proyecto de gestion documental bajo las directrices de Asocamaras, conforme a las normas vigentes.</t>
  </si>
  <si>
    <t>Lograr que los procesos de archivo tengan el control de calidad adecuado y la depuración definitiva alcance 100% de efectividad y nuestra tabla de retención documental quede en firme, al igual que nuestro Manual de Archivo.</t>
  </si>
  <si>
    <t xml:space="preserve">ATENCIÒN AL USUARIO                                          </t>
  </si>
  <si>
    <t>CUALIFICACION DEL RECURSO HUMANO</t>
  </si>
  <si>
    <t>N° de inscritos renovadas a la fecha/N° de inscritos activos no renovados</t>
  </si>
  <si>
    <t>3- Minimizar trámites de cancelación del registro mercantil en toda la jurisdiccion de la Cámara de Comercio de Tumaco.</t>
  </si>
  <si>
    <t xml:space="preserve">(Numero de asistentes/ numero de convocados)*100  </t>
  </si>
  <si>
    <t>6. Capacitar a los funcionarios en las normas vigentes y en el manejo actualizado de los sofware y programas (SIRP-RUES-MUISCA-WORDFLOW Y OTROS).</t>
  </si>
  <si>
    <t>1. Realizar pùblicidad al  programa de dinamizaciòn del registro mercantil.</t>
  </si>
  <si>
    <t>Recursos Humano, Recursos económicos, papeleria, computadores portatiles, impresora, modem internet, extenciòn USB, imagen institucional y material pùblicitario.</t>
  </si>
  <si>
    <t>N° de matriculas realizadas en el año inmediatamente anterior/ N° de matriculas realizada en el año actual</t>
  </si>
  <si>
    <t>N° de cancelaciones de registros del periodo / N° de inscrito activos</t>
  </si>
  <si>
    <t>N/A</t>
  </si>
  <si>
    <t xml:space="preserve">No. de  libros inscritos en el año actul./ No. de personas jurìdicas activas                                                                                                                                                                                             </t>
  </si>
  <si>
    <t>N° de constituciones realizadas en el año inmediatamente anterior/ N° de constituciones realizada en el año actual</t>
  </si>
  <si>
    <t xml:space="preserve">4. Capacitar a las entidades sin animo de lucro en la normatividad que las regula. Decreto 2150 de 1995, decreto 427 de 1997,  Decreto 019 de 2012.                                                              </t>
  </si>
  <si>
    <t xml:space="preserve">De conformidad con lo establecido en el decreto 019 de 2012 donde establece entre otras cosas que las entidades sin animo de lucro deben renovar su inscripcion en los mismos terminos del registro mercantil; tal obligacion desde la promulgacion de la normativada no ha tenido un notable cumplimiento dado que pese los esfuerzos realizados en materia de promulgacion de la norma por parte de  la Cámara de Comercio de Tumaco, aún persiste la falta del cumplimiento de tal obligacion, del mismo modo ocurre con la inscripcion de los libros que esta misma determina.   </t>
  </si>
  <si>
    <t>Garantizar el sostenimiento del centro de atenciòn empresarial CAE</t>
  </si>
  <si>
    <t>Recursos Humano, Recursos económicos, papeleria, computadores portatiles, impresora, modem internet, extenciòn USB, imagen institucional y material pùblicitar</t>
  </si>
  <si>
    <t>3. Realizar campañas de publiciada en la cual se invite a los proponentes a actualizar su  registro.</t>
  </si>
  <si>
    <t xml:space="preserve">4. Capacitar a los proponentes en la normatividad que las regula. Decreto 1510 de 2012 y reglamentarios.                                                              </t>
  </si>
  <si>
    <t>N° de inscriciones realizadas en el año inmediatamente anterior/ N° de inscritos registrados en el año actual</t>
  </si>
  <si>
    <t xml:space="preserve">N° de inscritos renovadas a la fecha/ N° de inscritos activos </t>
  </si>
  <si>
    <t>N° actualizaciones  del periodo / N° de inscrito activos</t>
  </si>
  <si>
    <t>GESTION DOCUMENTAL ARCHIVO DE LO REGISTROS PÙBLICOS</t>
  </si>
  <si>
    <t xml:space="preserve">Dado que  la razon de ser de la Càmara de Comercio de Tumaco son los usuarios de los registro pùblicos y en cumplimiento a las disposiciones legales vigentes.                                  se amerita brindar una adecuada y oportuna atencion através de personal alta mente calificado, que proporciones información clara y pertinente en la prestaciòn del servio.                     </t>
  </si>
  <si>
    <t xml:space="preserve"> .                                                     </t>
  </si>
  <si>
    <t xml:space="preserve">3.- Capacitar en temas registrales a los comerciantes de los municipios de la Jurisdicción de la Cámara de Comercio de Tumaco en temas como: Registro Mercantil, Registro de Proponentes y Entidades sin animo de lucro, temas tributarios, entre otros.  </t>
  </si>
  <si>
    <t>AFILIADO  PREFERENCIAL</t>
  </si>
  <si>
    <t xml:space="preserve">Conforme a lo estipulado por la ley 1727 de 2014, las  Càmaras de  Comercio  deben cumplir con el número de afiliados requeridos por la norma  para mantener su personeria  jurídica, por consiguiente  se amerita  unir efuerzo institucional, que  permita  fortalecer el vinculo entre la Cámara de Comercio de Tumaco y sus afiliados.  </t>
  </si>
  <si>
    <t xml:space="preserve">2. Ampliar los beneficios  que ofrece la Càmara de comercio de Tumaco, a travès de  convenios  con los empresario e instituciones.               </t>
  </si>
  <si>
    <t xml:space="preserve">3.- Desarrollar eventos que  permitan  la integración de afiliados -(Incentivo)                </t>
  </si>
  <si>
    <t>4.- Participar en los  eventos y programas que  se desarrollen a nivel nacional .</t>
  </si>
  <si>
    <t>5. Realizar campañas publicitarias.</t>
  </si>
  <si>
    <t>No. De nuevos afiliados / No. De afiliados activos</t>
  </si>
  <si>
    <t xml:space="preserve">2- Particiaper de los diferentes comite Juridicos  y actualización en las diferentes normas y conceptos  que durante el año se reformen.     </t>
  </si>
  <si>
    <t>1- Asistir a los diferentes seminarios - Taller promagramados a nievel nacional para los Registros Públicos.</t>
  </si>
  <si>
    <t>3.-Propiciar espacios  de capacitaciòn en temas registrales y  fortalecer el manejo de herramientas informaticas.</t>
  </si>
  <si>
    <t>2- Aumentar las Renovaciones del registro mercantil en toda la jurisdiccion de la Cámara de Comercio de Tumaco a 4.270.</t>
  </si>
  <si>
    <t>4- Aumentar el número de trámites de Inscripciones de Libros, en cumplimiento de lo establecido  por el decreto 019 de 2012 y la ley 1727 de 2014  jurisdiccion de la Cámara de Comercio de Tumaco a 50 nuevas inscripciones.</t>
  </si>
  <si>
    <t>1- Incrementar  a 115 el número de trámites de constituciones deregistro de Entidades sin Animo de Lucro en toda la jurisdiccion de la Cámara de Comercio de Tumaco.</t>
  </si>
  <si>
    <t>3. Realizar campañas de publiciada en la cual se invite a las Entidades sin animo de lucro a actualizar su  registro y registrar sus libors.</t>
  </si>
  <si>
    <t>1- Incrementar el número de proponentes inscritos  en  la jurisdicción de la Cámara de Comercio de Tumaco, obteniendo 10 nuevos registros.</t>
  </si>
  <si>
    <t>2- Aumentar a 69 las renovaciones del registro de  proponentes en toda la jurisdiccion de la Cámara de Comercio de Tumaco.</t>
  </si>
  <si>
    <t>2- Lograr 14 trámites de Actualizaciones del registro de proponentes en toda la jurisdiccion de la Cámara de Comercio de Tumaco.</t>
  </si>
  <si>
    <t xml:space="preserve"> 1- Desarrollar 4  Cámaras Moviles                                            </t>
  </si>
  <si>
    <t xml:space="preserve">1.-Obtener 150 nuevas afiliaciones.                                                    </t>
  </si>
  <si>
    <t>1- Incrementar  a  920 el número de  matriculas del registro mercantil en  la jurisdiccion de la Cámara de Comercio de Tumaco.</t>
  </si>
  <si>
    <t>ACTIVIDADES A REALIZAR</t>
  </si>
  <si>
    <t>TALENTO HUMANO                     Pese a contar con funcionario cualificados,  se  hace necesario continuar  fortaleciendolos através de la generacion  de espacios que permitan  afinzar sus conocimientos, para el mejor desarrollo de las funciones inherentes al cargo.</t>
  </si>
  <si>
    <r>
      <t xml:space="preserve">OBJETIVO:  </t>
    </r>
    <r>
      <rPr>
        <sz val="17"/>
        <rFont val="Arial"/>
        <family val="2"/>
      </rPr>
      <t>CONTINUAR SATISFACIENDO LAS NECESIDADES Y EXPECTATIVAS DE LOS EMPRESARIOS, EL ESTADO Y LA COMUNIDAD EN LA FUNCION CAMERAL; INCREMENTAR LOS INGRESOS  Y FORTALECER  LOS PROCESOS DE GESTION ADMINISTRATIVA EN LA VIGENCIA 2015.</t>
    </r>
  </si>
  <si>
    <t xml:space="preserve">2- Aumentar a 381  las renovaciones del registro de las ntidades sin Animo de Lucro en toda la jurisdiccion de la Cámara de Comercio de Tumaco </t>
  </si>
  <si>
    <t xml:space="preserve">  REGISTRO UNICO EMPRESARIAL Y SOCIAL</t>
  </si>
  <si>
    <r>
      <t xml:space="preserve">DESARROLLO EMPRESARIAL (5201)
</t>
    </r>
    <r>
      <rPr>
        <sz val="10"/>
        <rFont val="Arial"/>
        <family val="2"/>
      </rPr>
      <t xml:space="preserve">En este eje se pretende apoyar al mejoramiento  del sector empresarial, en especial a las empresas que pertenecen a la cadena productiva del sector turistico, frente a las nuevas tendencias del mercando y la problemática social y economica interna. </t>
    </r>
  </si>
  <si>
    <t>Contribuir al desarrollo sustentable y sostenible del Sector empresarial propendiendo por el bienestar social y el mejoramiento de la calidad de vida de las comunidades</t>
  </si>
  <si>
    <t xml:space="preserve">
Garantizar recursos economicos para el desplazamiento de dos encuentros binacionales y dos regionales, para participar de las mesas de trabajo o actividades de seguimiento e informacion de los procesos.
</t>
  </si>
  <si>
    <t xml:space="preserve">NIVEL DE EJECUCION, NIVEL DE SATISFACION Y CAPACIDAD DE CONVOCATORIA </t>
  </si>
  <si>
    <r>
      <rPr>
        <b/>
        <sz val="10"/>
        <rFont val="Arial"/>
        <family val="2"/>
      </rPr>
      <t>JÓVENES EMPRENDEDORES (5202)</t>
    </r>
    <r>
      <rPr>
        <sz val="10"/>
        <rFont val="Arial"/>
        <family val="2"/>
      </rPr>
      <t xml:space="preserve">
Promover la creacion y fortalecimiento de empresas y la actividad formal de la misma en la region, por medio del emprendimiento. </t>
    </r>
  </si>
  <si>
    <t>Garantizar minimo 5 desplazamiento a pasto para participar de las reuniones, capacitaciones e informacion que realiza la Red Regional de Emprendimiento, Auditorio con todas las ayudas audivisuales, 100 Refrigerios.</t>
  </si>
  <si>
    <t>NIVEL DE EJECUCION</t>
  </si>
  <si>
    <r>
      <rPr>
        <b/>
        <sz val="10"/>
        <rFont val="Arial"/>
        <family val="2"/>
      </rPr>
      <t>FORTALECIMIENTO DEL TALENTO
HUMANO (5203)</t>
    </r>
    <r>
      <rPr>
        <sz val="10"/>
        <rFont val="Arial"/>
        <family val="2"/>
      </rPr>
      <t xml:space="preserve">
Mejorar los conocimientos y  Habilidades de los funcionarios de la CCT, por ende los procesos y actividades que en promoción se adelantan.</t>
    </r>
  </si>
  <si>
    <t>1. Asistir minimo a 2 Capacitaciones, Seminarios, Talleres, Diplomado o similares. Los funcionarios del area de Promocion y Desarrollo.</t>
  </si>
  <si>
    <t>Contar con un capital humano cualificado que garantice una mejor prestacion del servicio del area de Promocion y Desarrollo</t>
  </si>
  <si>
    <t xml:space="preserve">
Garantizar recursos economicos para el desplazamiento de dos espacios de capacitacion, por fuera de la jurisdicion.
</t>
  </si>
  <si>
    <r>
      <rPr>
        <b/>
        <sz val="10"/>
        <rFont val="Arial"/>
        <family val="2"/>
      </rPr>
      <t>SEMINARIOS Y CAPACITACIONES
(5204)</t>
    </r>
    <r>
      <rPr>
        <sz val="10"/>
        <rFont val="Arial"/>
        <family val="2"/>
      </rPr>
      <t xml:space="preserve">
Sin duda alguna los seminarios y capacitaciones se convierten cada día en una herramienta determinante en la formación continua y actualizada de los comerciantes bajo la jurisdicción de la cámara de comercio de Tumaco, además de ser un elemento fundamental para afianzar las relaciones entre la cámara y los comerciantes.</t>
    </r>
  </si>
  <si>
    <t>1- Se realizara una convocatoria abierta para todos los empresarios, comerciantes, contadores y asesores interesados en la capacitacion temas Tributarios, Aduaneros y Cambiarios (TAC),</t>
  </si>
  <si>
    <t>1- Mantener Informados y actualizados de los cambios relacionados con los temas Tributarios, Aduaneros y Cambiarios del pais</t>
  </si>
  <si>
    <t>Garantizar recursos economicos para un desplazamiento, Auditorio con todas las ayudas audivisuales, 50 Refrigerios, Publicidad radial, Mensajero para el envio de invitacion</t>
  </si>
  <si>
    <t>2- Contribuir a la formacion integral del sector empresarial de la region.</t>
  </si>
  <si>
    <t>Auditorio con todas las ayudas audivisuales, 200 Refrigerios, Publicidad radial, Mensajero para el envio de invitacion</t>
  </si>
  <si>
    <t>Auditorio con todas las ayudas audivisuales, 70 Refrigerios, Publicidad Radial, Pago de Honorarios, Mensajero para el envio de invitacion.</t>
  </si>
  <si>
    <t>5- Desarrollar un Curso de Actualizacion Tributaria y Contable. Por esta actividad se cobraria por concepto de inscripcion, un Vr. de 100.000 + IVA C/U, a un grupo de 40 participantes, para un total de $4.000.000 generando unos ingresos para financiar el curso.</t>
  </si>
  <si>
    <t>Auditorio con todas las ayudas audivisuales, 90 Refrigerios, Publicidad radial, Tiquetes aereos, hospedaje, Mensajero para el envio de invitacion.</t>
  </si>
  <si>
    <t>6- Desarrollo de un Seminario Taller en lo referentes a Información en medios Magnéticos o Información Exógena tributaria producto de la última reforma tributaria, por esta actividad se cobraria por concepto de inscripcion, un Vr. de 100.000 + IVA C/U, a un grupo de 40 participantes, para un total de $4.640.000 generando unos ingresos para financiar el curso.</t>
  </si>
  <si>
    <t>Capacitar en temas de Información tributaria  a los asistentes y funcionarios de la Cámara de Comercio en una forma Didáctica.</t>
  </si>
  <si>
    <t>1- Mantener Informados y actualizado sobre la implementacion de NIIF.</t>
  </si>
  <si>
    <t>Auditorio con todas las ayudas audivisuales, 100 Refrigerios, Publicidad radial, Tiquetes aereos, hospedaje, Mensajero para el envio de invitacion.</t>
  </si>
  <si>
    <t xml:space="preserve">8- Capacitar en temas registrales a los comerciantes de los municipios de la Jurisdicción de la Cámara de Comercio de Tumaco en temas como: Registro Mercantil, Registro de Proponentes y Entidades sin animo de lucro.  </t>
  </si>
  <si>
    <t xml:space="preserve">Dar cumplimiento a las disposiciones legales vigentes. Brindando una adecuada y oportuna atencion através de personal alta mente calificado, que proporciones información clara y pertinente.                     </t>
  </si>
  <si>
    <t>Auditorio con todas las ayudas audivisuales, 100 Refrigerios, Publicidad Radial, Mensajero para el envio de invitacion.</t>
  </si>
  <si>
    <r>
      <rPr>
        <b/>
        <sz val="10"/>
        <rFont val="Arial"/>
        <family val="2"/>
      </rPr>
      <t>FORTALECIMIENTO CIUDADANO (5205)</t>
    </r>
    <r>
      <rPr>
        <sz val="10"/>
        <rFont val="Arial"/>
        <family val="2"/>
      </rPr>
      <t xml:space="preserve">
Brindar apoyo a las campañas Cívicas, Gremio de Artesanos y Escritores Tumaqueños.</t>
    </r>
  </si>
  <si>
    <t>1- Seguir Participando de la apuesta ministerial de Laboratorio Social de Emprendimiento Cultural. LASO</t>
  </si>
  <si>
    <t>1- Brindar apoyo tecnico y de gestion al fortalecimiento cultural, brindando las herramientas organizacionales a partir del proces administrativo con base a la planeacion, organizacion, direccion y control de sus empresas.</t>
  </si>
  <si>
    <t xml:space="preserve">Recursos para el financiamiento en la realizacion de eventos. </t>
  </si>
  <si>
    <r>
      <rPr>
        <b/>
        <sz val="10"/>
        <rFont val="Arial"/>
        <family val="2"/>
      </rPr>
      <t>CADENAS PRODUCTIVAS (5206)</t>
    </r>
    <r>
      <rPr>
        <sz val="10"/>
        <rFont val="Arial"/>
        <family val="2"/>
      </rPr>
      <t xml:space="preserve">
Fortalecer la relación de acuerdos o contratos de comercialización entre productor y comerciante. </t>
    </r>
  </si>
  <si>
    <t>1- Articular con las instituciones la gestion de apoyo financiero (Banco Agrario) y tecnico (UMATA - EPSAGROS) para el sector primario de la economia de la region.
2- Contribuir al fortalecimiento la Cadena Regional de Cacao, Coco, Pesca y Acuicultura. Mediante el programa de DIRENA y la CRCN</t>
  </si>
  <si>
    <t xml:space="preserve">Fortalecer las diferentes Cadenas Productivas Contribuyendo con el progreso del sector primario de la region (Pesca y Acuicultura, Coco y Cacao) </t>
  </si>
  <si>
    <t>Auditorio con todas las ayudas audivisuales, Publicidad radial, desplazamiento de funcionarios, refrigerios</t>
  </si>
  <si>
    <r>
      <rPr>
        <b/>
        <sz val="10"/>
        <rFont val="Arial"/>
        <family val="2"/>
      </rPr>
      <t>CENSO EMPRESARIAL (5207)</t>
    </r>
    <r>
      <rPr>
        <sz val="10"/>
        <rFont val="Arial"/>
        <family val="2"/>
      </rPr>
      <t xml:space="preserve">
Contar con información estadística actualizada, oportuna y confiable, es vital para la planificación de planes y programas en pro de la región, ya que esta se convierte en punto de referencia para la Cámara de Comercio de Tumaco como promotora del desarrollo y las instituciones interesadas en adoptarlas. </t>
    </r>
  </si>
  <si>
    <t>1- Ejecucion de un Censo Economico y Empresarial, en el municipio de Tumaco. Mediante la ejecucion del convenio de Ecopetrol.</t>
  </si>
  <si>
    <t>1- Identificar el numero de Unidades Economicas que estan activas, sin tener en cuenta el tamaño o sector al que pertenecen</t>
  </si>
  <si>
    <t>Cordinador, Encuestadores, Estadista, Digitadores, Formularios,  autoadhesivo, Cartografia, Papeleria, tiquetes aereos, transporte interveredal</t>
  </si>
  <si>
    <t>2- Ejecucion Costumbre Mercantil</t>
  </si>
  <si>
    <t>2- Recopilación, obtención, análisis y certificación de la costumbre mercantil de la región, por medio de una metodología confiable que se ajuste a las características de la zona.</t>
  </si>
  <si>
    <t>Encuestador, Formularios,  autoadhesivo, Papeleria, Auditorio con todas las ayudas audivisuales</t>
  </si>
  <si>
    <t xml:space="preserve">3- Informar a empresarios, comerciantes y comunidad en general sobre el quehacer de la Cámara de Comercio de Tumaco. </t>
  </si>
  <si>
    <t>Impresión de 1000 Boletines</t>
  </si>
  <si>
    <r>
      <rPr>
        <b/>
        <sz val="10"/>
        <rFont val="Arial"/>
        <family val="2"/>
      </rPr>
      <t>PLAN INDICATIVO DE DESARROLLO ( 5208)</t>
    </r>
    <r>
      <rPr>
        <sz val="10"/>
        <rFont val="Arial"/>
        <family val="2"/>
      </rPr>
      <t xml:space="preserve">
MIPYMES, es una herramienta de gestión que permite se organiza y oriente estratégicamente las acciones de la entidad y de sus entidades adscritas (empresarios, comerciantes, organizaciones entre otros) </t>
    </r>
  </si>
  <si>
    <t>Contar con mas y mejores empresas.</t>
  </si>
  <si>
    <t>Garantizar Auditorio con todas las ayudas audivisuales, Refrigerios, Desplazamiento de un sensibilizador del programa, Facilitadores, Pepeleria.</t>
  </si>
  <si>
    <t>2- Ejecucion Programa Brigadas para la Formalizacion - Ser Formal es Buen Negocio. Por esta atividad se registrara a 40 nuevos empresarios, por un valor 80.000 c/u, para un total de 3.200.000</t>
  </si>
  <si>
    <t>Garantizar desplazamientos, auditorio con todas las ayudas audivisuales, Oficinas, Mensajeria, Funcionario, Equipos Pepeleria.</t>
  </si>
  <si>
    <t>3- Seguir Participando en la Comision Regional de Competitividad de Nariño.</t>
  </si>
  <si>
    <t>Estructurar y consolidar la Comision Regional de Competitividad del Departamento de Nariño como un mecanismo para el fortalecimiento empresarial y desarrollo de la region.</t>
  </si>
  <si>
    <t>Garantizar 6 desplazamiento a pasto.auditorio con todas las ayudas audivisuales, Oficinas, Mensajeria, Funcionario, Equipos Pepeleria.</t>
  </si>
  <si>
    <t xml:space="preserve">4- La gran alianza entre Ecopetrol, Confecámaras, Universidad Jorge Tadeo Lozano, la Corporación Calidad. donde participan 14 cámaras del comercio del país (Arauca, Barrancabermeja, Buenaventura, Cali, Cartagena, Casanare, Cúcuta, Dosquebradas, Neiva, Piedemonte Araucano, Putumayo, Sincelejo, Tumaco y Villavicencio) </t>
  </si>
  <si>
    <t>Estimular la actividad económica, el tejido empresarial y el empleo de las Mipyme en varias de las zonas donde la Empresa opera.</t>
  </si>
  <si>
    <t xml:space="preserve">
Garantizar recursos economicos para el desplazamiento, Refrigerios, para participar de las reuniones, actividades de seguimiento e informacion del Proyecto.
</t>
  </si>
  <si>
    <t>5. Ejecucion del convenio de Relacionamiento con proveedores de Ecopetrol</t>
  </si>
  <si>
    <t>Informar, capacitar a proveedores de ecopetrol plan de trabajo de este año</t>
  </si>
  <si>
    <t>Garantizar Auditorio con todas las ayudas audivisuales, Oficinas, Mensajeria, Funcionario, Equipos Pepeleria, refrigerios, otros</t>
  </si>
  <si>
    <t>Contribuir al desarrollo empresarial y/o productivo de la región del pacifico.</t>
  </si>
  <si>
    <t>Garantizar Auditorio con todas las ayudas audivisuales, Oficinas, Mensajeria, Funcionario, Equipos Pepeleria, Consultoria externa</t>
  </si>
  <si>
    <t>PROMOCION DEL COMERCIO (6000)
PROMOCION DEL COMERCIO LOCAL (6001)
PROMOCION DEL COMERCIO EXTERIOR (6001)</t>
  </si>
  <si>
    <t>1- Estar atento ante ferias y misiones comerciales locales, departamentales, nacionales que sean significativas en temas de crecimiento y desarrollo para los empresarios. a su vez permita espacios y ambientes satisfactorios para consolidación y búsqueda de nuevos clientes. Abonando de esta forma la inserción  a los mercados, fortaleciendo de esta forma a las empresas.</t>
  </si>
  <si>
    <t xml:space="preserve">1- Fomentar las MIPYMES de los diferentes sectores de la economía de la región, interesadas en participar ferias, misiones y ruedas de negocio local, departamental y nacional. </t>
  </si>
  <si>
    <t>Apoyo economico para la participacion de ferias, misiones  y ruedas de negocios</t>
  </si>
  <si>
    <t>2- Los comerciantes, como razón de ser de la Cámara de Comercio de Tumaco, merecen saber de la importancia que son para nuestro ente, es por ello necesario que el día 23 de mayo celebra el día del comerciante, que permita demostrar esta significancia. Un justo reconocimiento a todas las personas que en desarrollo de esta actividad realizan los procesos necesarios para llevar los bienes del productor al consumidor final atendiendo sus demandas de bienes y servicios.</t>
  </si>
  <si>
    <t>Impresión de 500 Tarjetas</t>
  </si>
  <si>
    <t>1-  Ejecutar actividades de seguimiento, acompañamientoto y apoyo a procesos  Binacionales, nacionales, departamentales y Locales empresariales y de Turismo (Ruta Binacional de Turismo AED Pacifico, Certificacion de Playa y Red Empresarial de Negocio - Hoteles), que nos invitan hacer parte.</t>
  </si>
  <si>
    <t xml:space="preserve">TALLERES Y CAPACITACIONES </t>
  </si>
  <si>
    <t>1.- Actualizar al personal administrativo de la CCT, brindarle las herramientas necesarias para el mejoramiento de su gestion.</t>
  </si>
  <si>
    <t>Transporte aereo y/o terrestre, gastos de hospedaje, transporte y alimentacion</t>
  </si>
  <si>
    <t>2.- Realizar transferencia al personal determinado en cuanto a conocimientos adquiridos en eventos, capacitaciones y seminarios a los que se haya asistido.</t>
  </si>
  <si>
    <t>2.-   Proporcionar a cada una de las dependencias conocimientos e insumos y aplicabilidad con fines organizacionales que  hagan más apto y diestro al personal de la institucion en la ejecución de su propio trabajo.</t>
  </si>
  <si>
    <t>Auditorio con todas las ayudas audiovisuales.</t>
  </si>
  <si>
    <t>REFORMA Y ACTUALIZACION DE MANUALES, REGLAMENTOS Y PLAN ESTRATEGICO DE LA INSTITUCIÒN.</t>
  </si>
  <si>
    <t xml:space="preserve">1. Elaborar, Actualizar, Presentar y socializar y publicar estatutos, codigo de etica, manuales y reglamentos  según lo estipulado en la ley 1727 de 2014 y  su Decreto Reglamentario. </t>
  </si>
  <si>
    <t>1. Cumplir con la normatividad vigente, efectuando actualizacion de manuales y reglamentos  necesarios para el funcionamiento de la instituciòn.</t>
  </si>
  <si>
    <t>Publicidad en diario de amplia circulacion, papeleria, auditorio con ayudas audiovisuales.</t>
  </si>
  <si>
    <t>REVISION, SEGUIMIENTO Y EJECUCION DE PLANES DE MEJORAMIENTO AL INTERIOR CAMARA DE COMERCIO DE TUMACO.</t>
  </si>
  <si>
    <t>Efectuar seguimiento permanente a todos y cada uno de los planes de mejoramiento existentes al interior de la Cammara de Comercio de Tumaco.</t>
  </si>
  <si>
    <t>Aplicar  las acciones de mejoramiento necesarias para corregir las dificultades encontradas en las diferentes gestiones adelantadas  al interios de la Camara de Comercio de Tumaco como consecuencia de los procesos de autoevaluación y de las  observaciones formales provenientes de los órganos de control.</t>
  </si>
  <si>
    <t>SEGUIMIENTO Y CONTROL DE CONTRATOS Y CONVENIOS SUSCRITOS POR LA CAMARA DE COMERCIO DE TUMACO.</t>
  </si>
  <si>
    <t>1- Efectuar seguimiento mensual que permita llevar un control de los contratos y convenios firmados por la camara de comercio de tumaco, velando por el cumplimiento oportuno de lo que en cada uno de ellos se regula.</t>
  </si>
  <si>
    <t>1- realizar control permanente a los contratos, convenios, ordenes,  suscritos por la Camara de Comercio velando por el cumplimiento a cabalidad de los mismos.</t>
  </si>
  <si>
    <t>Tabla en excel, que me genere alertas con respecto al vencimiento de los mismos.</t>
  </si>
  <si>
    <t>ADQUISICION DE MATERIALES Y HERRAMIENTAS PARA SERVICIOS GENERALES.</t>
  </si>
  <si>
    <t>1.- Adquirir una pipa de gas, una cafetera industrial, dos docenas de platillos blancos y tazas, un termo grande, dos tapete para el piso y una motobomba de agua</t>
  </si>
  <si>
    <t>1. Adquirir material y elementos necesarios para brindar mejor servicio al personal de la institucion e invitados a la misma.</t>
  </si>
  <si>
    <t xml:space="preserve"> pipa de gas, una cafetera industrial, dos docenas de platillos blancos y tazas, un termo grande, dos tapete para el piso y Bomba</t>
  </si>
  <si>
    <t>UNIFORME DEPORTIVO</t>
  </si>
  <si>
    <t xml:space="preserve">1.Adquirir uniformes que le permitan al personal de la institucion, desarrollar comodamente las diferentes actividades a desarrollarse en las  jornadas de salud ocupacional </t>
  </si>
  <si>
    <t xml:space="preserve"> 1. propender por generar comodidad y bienestar en los trabajadores de la institucion en el desarrollo de las actividades establecidas.</t>
  </si>
  <si>
    <r>
      <rPr>
        <b/>
        <sz val="10"/>
        <rFont val="Arial"/>
        <family val="2"/>
      </rPr>
      <t>Uniformes Deportivos:</t>
    </r>
    <r>
      <rPr>
        <sz val="10"/>
        <rFont val="Arial"/>
        <family val="2"/>
      </rPr>
      <t xml:space="preserve"> $ 50.000 - </t>
    </r>
    <r>
      <rPr>
        <b/>
        <sz val="10"/>
        <rFont val="Arial"/>
        <family val="2"/>
      </rPr>
      <t xml:space="preserve">para 20 Personas: </t>
    </r>
    <r>
      <rPr>
        <sz val="10"/>
        <rFont val="Arial"/>
        <family val="2"/>
      </rPr>
      <t>$1.000.000</t>
    </r>
  </si>
  <si>
    <t xml:space="preserve">CONTROL INTERNO, EVALUACION DE PERSONAL Y PLAN DE CAPACITACION. </t>
  </si>
  <si>
    <t>1. Programar la evaluación de competencia del personal.</t>
  </si>
  <si>
    <t xml:space="preserve">
Programar y Realizar evaluacion al personal vinculado a la institucion y de acuerdo a ello, determinar las necesidades de capacitacion para mitigar las posibles falencias encontradas.
</t>
  </si>
  <si>
    <t xml:space="preserve">2. Realizar la evaluación de competencia del personal y determinar las necesidades de formación del personal teniendo en cuenta los resultados de la evaluación. </t>
  </si>
  <si>
    <t xml:space="preserve">3. Elaborar el plan de capacitación de acuerdo a las necesidades de formación identificada en la evaluación del personal. </t>
  </si>
  <si>
    <t xml:space="preserve">4. Realizar seguimientos al plan de capacitación del personal de la entidad. </t>
  </si>
  <si>
    <t>ADECUACION DE PLANTA FISICA Y MATERIAL INSTITUCIONAL.</t>
  </si>
  <si>
    <t>Realizar adecuaciones en la Fachada y edificacion de la Camara de Comercio.</t>
  </si>
  <si>
    <t xml:space="preserve">1-Seguir participando de la Red Regional de Emprendimiento de Nariño.
2- Participar del Comite Regional Evaluador de los Poryectos de Emprendimiento. (Fondo Emprender)
3. Propiciar espacios con jovenes y aprendices del SENA que esten interesados en formalizar y fortalecer sus iniciativas de negocio.
</t>
  </si>
  <si>
    <t xml:space="preserve">
Desarrollar en el emprendedor una cultura de Liderazgo, Espíritu Empresarial y contribuir con la cristalizacion de emprendimientos
</t>
  </si>
  <si>
    <t>2- Seminario o Taller de Fortalecimiento Empresarial. En alianza con Bancoldex 2- Contribuir a la formacion integral del sector empresarial de la region.</t>
  </si>
  <si>
    <t>3- Proporcionar de herramientas  y tecnicas que permitan contar con una mayor eficiencia en sus procesos: de comercializacion venta y servicio, productivo, administrativos, financieros, garantizando de esta forma el fortalecimiento de la empresa.</t>
  </si>
  <si>
    <t xml:space="preserve"> Desarrollar un seminario taller en temas relacionados con la Atencion y Servicio al Cliente. Por esta actividad se cobraria por concepto de inscripcion, un Vr. de 60.000 C/U, a un grupo de 30 participantes, para un total de $1.080.000 generando unos ingresos para financiar el curso.</t>
  </si>
  <si>
    <t xml:space="preserve">4- Desarrollar un seminario taller en temas de Mercadeo. Por esta actividad se cobraria por concepto de inscripcion, un Vr. de 60.000 C/U, a un grupo de 30 participantes, para un total de $1.080.000 generando unos ingresos para financiar el curso. </t>
  </si>
  <si>
    <t>4-Proporcionar de herramientas  y tecnicas que permitan contar con una mayor eficiencia en sus procesos: de comercializacion venta y servicio, productivo, administrativos, financieros, garantizando de esta forma el fortalecimiento de la empresa.</t>
  </si>
  <si>
    <t>Aprender herramientas  informáticas que le permitan contar con una mayor eficiencia en sus procesos: productivos, administrativos, financieros y contables, garantizando así el éxito en la planeación y toma de las mejores decisiones.</t>
  </si>
  <si>
    <t>PROGRMA</t>
  </si>
  <si>
    <t>OBJETIVO</t>
  </si>
  <si>
    <t>1- 7- Desarrollo de un Diplomado sobre las NIIF. Esta item estara superitado a un minimo de 20 personas. Por esta actividad se cobraria por concepto de inscripcion, un Vr. de 1300.000 + IVA C/U, a un grupo de 20 participantes, para un total de $26.000.000 generando unos ingresos para financiar el curso.Mantener Informados y actualizado sobre la implementacion de NIIF.</t>
  </si>
  <si>
    <t xml:space="preserve"> Elaboracion de 2 Boletines Informativos Semestral, que aborde lo referente a programas, proyectos, comités; así mismo los indicadores de la economía  local, departamental y nacional, el desarrollo de los registros públicos, capacitaciones, conferencias y notas de interés. </t>
  </si>
  <si>
    <t>1- Implementacion del Programa Nacional de Formalizacion y Fortalecimiento Empresarial - Rutas Empresariales.</t>
  </si>
  <si>
    <t xml:space="preserve">1. Formalizar empleos y empresas que hoy son informales. 
2. Generar más empleos formales.
3. Mejorar ingresos de la población informal, de los desempleados en desventaja y de pequeños empresarios </t>
  </si>
  <si>
    <t xml:space="preserve">6. Gestionar la presentacion y/o ejecucion de un proyectos de fortalecimiento empresarial y/o productivo. </t>
  </si>
  <si>
    <t>GRUPO O PROGRAMA</t>
  </si>
  <si>
    <t xml:space="preserve">La administración Municipal de Tumaco le apuesta a un enfoque de desarrollo integral humano sostenible, donde se conjugue: la Competitividad Económica, la Infraestructura Básica para el Desarrollo Económico, el Bien – Estar Humano, la Sostenibilidad Ambiental y la Gobernabilidad del Territorio, entre otras. </t>
  </si>
  <si>
    <t xml:space="preserve">Participar activamente en la construccion y el diseño de Tumaco en el programa de Ciudades Emblemáticas, a traves de la vinculacion de la Cámara de Comercio en la Unidad de Gestion Territorial. </t>
  </si>
  <si>
    <t xml:space="preserve"> 6 Reuniones locales en el año</t>
  </si>
  <si>
    <t>No. De convenios propuestos/No. Convenios firmados y ejecutados.</t>
  </si>
  <si>
    <t xml:space="preserve">Existen acuerdos binacionales reformados y donde la Cámara de Comercio ha participado activamente, consideramos que es importante centrar un mayor esfuerzo para que los beneficios en las normas aduaneras, tributarias, arancelarias  para que puedan ser dinamicas en la region y generen una mejor operatividad portuaria y economica. </t>
  </si>
  <si>
    <t xml:space="preserve">Gestionar la Socializacion del CONPES DE FRONTERA, para los municipios del Pacifico Nariñense y se continuará  vinculados  activamente en las acciones del CONPES de Frontera. </t>
  </si>
  <si>
    <t>convocatoria, refrigerios.</t>
  </si>
  <si>
    <t>El Gobierno Nacional  a traves del DNP, ha considerado que la estrategia fundamental para la intervencion del Pacifico Colombiano es a través del plan todo somos pacifico, donde ha vinculado a Tumaco y donde el Gerente  es el doctor Luis Gilberto Murillo. La Cámara de Comercio que ha participado como vocera en las reuniones con el Presidente de la Republica, no puede ser agena a la contribuccion de este desafio, por lo tanto es relevante su vinculacion a estas acciones.</t>
  </si>
  <si>
    <t>Socializar al sector empresarial y productivo de la Region  articulados con la Alcaldia Municipal y la UGDIN, el Programa Plan Pazifico</t>
  </si>
  <si>
    <t>Auditorio, videobim, papeleria para convocatoria.</t>
  </si>
  <si>
    <t>DESARROLLO CON IDENTIDAD REGIONAL ENTRE ESPAÑA Y NARIÑO.</t>
  </si>
  <si>
    <t>La Cámara de Comercio de Tumaco, Liderará el Plan de Mercadeo del sector Camaricultor en el Municipio de Tumaco.</t>
  </si>
  <si>
    <t>Liderar el Plan de Mercadeo del sector Camaricultor en alianza con  la AECID a traves de DIRENA, Gobernación de Nariño, Alcaldía de Tumaco.</t>
  </si>
  <si>
    <t>Auditorio, videobim ,papeleria para convocatoria al sector, refrigerios.</t>
  </si>
  <si>
    <t>ALIANZA CON LA EMBAJADA DE HOLANDA PARA LA CONSECUCION DE RECURSOS PARA LOS TRES SECTORES COMERCIO, SERVICIO Y AGRICOLA A TRAVES DE LA FIRMA</t>
  </si>
  <si>
    <t>La Cámara de Comercio viene efectuando gestiones de vinculacion a los programas de la Embajada Holandesa  para el fortalecimiento de los sectores productivos de la region.</t>
  </si>
  <si>
    <t>Estructur  Proyectos para los sectores comercio, servicio y agricola a traves de la firma Origen´s- Carolina Correa Jaramillo, delegada de la Embajada Holandesa, como consultora externa.</t>
  </si>
  <si>
    <t>Contra partida en efectivo  y 2 gastos de viajes.</t>
  </si>
  <si>
    <t>ACUERDO DE VOLUTADES ENTRE EL CENTRO DE ORIENTACION PARA LA EMPLEABILIDAD Y EL EMPRENDIMIENTO</t>
  </si>
  <si>
    <t>La Alcaldia Municipal a traves del DPS, PNUD, CORDEAGROPAZ, han establecido el COEE, para la atencion a las comunidades desplazadas y victimas de la violencia.</t>
  </si>
  <si>
    <t>Trabajar conjuntamente para promover entre sus beneficiarios  y/o usuarios los diferentes programas que ambas partes ofrecen.</t>
  </si>
  <si>
    <t>Firma de Convenio.</t>
  </si>
  <si>
    <t>ALIANZA PARA LA INNOVACION, CIENCIA Y TECNOLOGIA</t>
  </si>
  <si>
    <t>A Traves de la  RED DE CAMARAS DE COMERCIO, se desarrollaran proyectos en el marco de la alianza para la innovacion, que contribuirá a fortalecer la empresas que se vincularan a dicha propuesta.</t>
  </si>
  <si>
    <t>Visibilizar a los empresarios que esten dispuestos a vincularse al programa. -Capacitar en Herramientas y habillidades.-   Desarrollar proyectos a traves de colciencias.</t>
  </si>
  <si>
    <t xml:space="preserve"> Recursos en especie$16.500.000 en recursos en efectivo como contra partida; $5.500.000 aportes en efectivo y $ refrigerios $1.000.000 Y   3 Viajes de Bogota  $3.000.000</t>
  </si>
  <si>
    <t>RENOVACION DEL MEDIO AMBIENTE-FLORA Y FAUNA MARINA.</t>
  </si>
  <si>
    <t>En el 2014, se inicio el proyecto del establecimiento de 1 has de estructuras arrecifales (100 estructuras) un km de occeano frente al morro.</t>
  </si>
  <si>
    <t>Continuar con la Gestion para construccion de las estructuras arrecifales de tal manera que logremos el objetivo de renovar y recuperar  las especies marinas, y de esta forma contribuir al mejoramiento del medio ambiento y fortalecimiento turistico.</t>
  </si>
  <si>
    <t>Auditorio, videobim , material informativo e ilustrativo, transporte para la movilidad.</t>
  </si>
  <si>
    <t>DESARROLLO DE CAPACITACIONES  Y FOROS ARTICULADAS CON EL CENTRO DE CONTROL Y CONTAMINACION</t>
  </si>
  <si>
    <t>El Centro de Control y Contanimacion del Pacifico, viene preocupado por el desconocimiento de los empresarios sobre el accionar del Centro, con la conviccion de la existencia de un alto riesgo de que posiblemente levanten el centro de investigacion de Tumaco y se lo lleven el valle, es fundamental ejecutar acciones que le renueven su importancia.</t>
  </si>
  <si>
    <t>Diseñar y ejecutar programas de capacitacion para los sectores productivos.-    Realizar Foros Nacionales e Internacionales sobre el occeano pacifico.</t>
  </si>
  <si>
    <t>Papeleria, refrigerios.</t>
  </si>
  <si>
    <t>TALLERES DE FORMACION Y CAPACITACION EN TEMAS DE CALIDAD HUMANA PARA LOS COMERCIANTES DE LA REGION.</t>
  </si>
  <si>
    <t xml:space="preserve">PARA CONTRIBUIR A UNA SANA CONVIVENCIA LA CAMARA DE COMERCIO DE TUMACO Y  EL SACERDOTE CARLOS ALBERTO LEON, HAN CONSIDERADO CAPACITAR A LOS EMPRESARIOS EN LOS TEMAS FUNDAMENTALES QUE FORMAN VERDADEROS EMPRESARIOS "LA ESCENCIA DEL SER" TEMA RELEVANTE PARA MINIMIZAR LA INJUSTICIA SOCIAL. </t>
  </si>
  <si>
    <t>Realizar  6 talleres consecutivamente.  3 en el primer semestre y 3 en el segundo semestre que contribuyan a generar copromiso social por parte del empresariado con la region.</t>
  </si>
  <si>
    <t>honorarios del conferencista.</t>
  </si>
  <si>
    <t>No. De Capacitaciones desarrolladas/No. De capacitaciones popuestas.</t>
  </si>
  <si>
    <t>ADELANTARA ACCIONES EN CONJUTO QUE LE PERMITAN AL SECTOR PALMICULTOR SU FORTALECIMIENTO.</t>
  </si>
  <si>
    <t>Hemos recibido un documento enviado por FEDEPALMA, donde ratifican el interes de trabajar de la mano con la Cámara de Comercio de Tumaco, para la creacion y el fortalecimiento del cluster palmero de la región.</t>
  </si>
  <si>
    <t>Gestionar proyectos conjuntos con FEDEPALMA para la creacion y el fortalecimiento del sector palmicultor.</t>
  </si>
  <si>
    <t>Auditorio, videobim , material informativo e ilustrativo, transporte para la movilidad de la presentacion de propuestas.</t>
  </si>
  <si>
    <t>DESARROLLO DE GESTION PARA LA PRESENTACION DE PROYECTOS QUE PROMUEVAN EL DESARROLLO COMERCIAL A TRAVES DE LA DIRECCION DE IMPUESTOS Y ADUANAS REGIONAL Y LOCAL.</t>
  </si>
  <si>
    <t>En reunion del dia 15 de diciembre de 2014, con el Director Regional de DIAN, la Cámara de Comercio solicito el trabajo articulado la presentacion de la propuesta de asignacion de cupos para la importacion de productos de tal manera que promuevan la operatividad portuaria y la dinamica de los sectores productivos.</t>
  </si>
  <si>
    <t>Gestionar en articulacion con la DIAN, proyectos de desarrollo regional en marcados en la operatividad de las normas arancelarias y aduaneras.</t>
  </si>
  <si>
    <t>REALIZACION DE REUNIONES ORDINARIAS, EXTRAORDINARIA DE JUNTA DIRECTIVA.</t>
  </si>
  <si>
    <t>En el marco de la ley 1727 y su decreto reglamentario 2042, se debe convocar a junta directiva todos los meses del año con 10 dias de anticipacion.</t>
  </si>
  <si>
    <t>Convocar  a  20 reuniones ordinarias y extraordinarias a los miembros de junta Directiva a las reuniones ordinarias.</t>
  </si>
  <si>
    <t>Sala de Junta Directiva, Papeleria, Vedeo Beam, Refrigerios.</t>
  </si>
  <si>
    <t>No. De Reuniones realizadas/No.de Reuniones proyectadas.</t>
  </si>
  <si>
    <t>CONSTRUCCION DE AULAS DE FORMACION EN SERVICIOS Y LABORES PARA LOS JOVENES VULNERABLES  Y APOYO A PROYECTOS DE TRANSFORMACION PRODUCTIVA.</t>
  </si>
  <si>
    <t>Con la finalidad de apoyar a la Fundacion servicios integral juvenil del programa Casa Boscania, la Cámara de Comercio de Tumaco, se ha articulado con la oficina de Accion Integral de la Armada Nacional para construir con el aporte de los empresarios 3 aulas para formacion en servicios y labores a 300 jovenes de alta riesgo de vulnerabilidad, estas aulas seran construidas en el barrio 20 de julio de Tumaco.  Igualmente se les apoyará en el proyecto de transformacion productiva del Cacao.</t>
  </si>
  <si>
    <t>Construir 3 aulas para formacion de servicio y labores juveniles en el barrio 20 de julio</t>
  </si>
  <si>
    <t>PRESENTACION DE INFORMES A LOS ENTES DE CONTROL Y VIGILANCIA</t>
  </si>
  <si>
    <t xml:space="preserve">Cada Vigencia la Cámara de Comercio debera presentar a los entes de control y vigilancia (Superintendencia </t>
  </si>
  <si>
    <t>Presentar a los entes de control y vigilancia los informes a  enero 31 de 2015  y abril 14 de 2015 , a la Junta Directiva  Trimestralmente</t>
  </si>
  <si>
    <t>Auditorio, videobim , material informativo e ilustrativo, transporte</t>
  </si>
  <si>
    <t>No. De informes presentados/No.de informes por presentar.</t>
  </si>
  <si>
    <t>SEGUIMIENTO A LA EJECUCION DEL PLAN DE TRABAJO 2015 Y A LA EJECUCION PRESUPUESTAL</t>
  </si>
  <si>
    <t>Realizar  12 reuniones para la revision y analisis de  los informes de ejecucion del plan de trabajo de cada unas de las areas, como tambien su ejecucion presupuestal.</t>
  </si>
  <si>
    <t>Revisar los informes mensuales de ejecucion del Plan de trabajo de cada area, con el proposito de reemplantear estrategia que permitan alcanzar su ejecucion,</t>
  </si>
  <si>
    <t>Auditorio, videobim .</t>
  </si>
  <si>
    <t>No. De Actas levandas/No. De reuniones propuestas.</t>
  </si>
  <si>
    <t xml:space="preserve">ALIANZA CON INVIMA PARA PROMOVER ANTE  LOS PRODUCTORES Y EMPRESARIOS DE LA REGION LA TENENCIA DEL CODIGO DE BARRA </t>
  </si>
  <si>
    <t>Identificar los productores que necesitan realizar su proceso de Codigo de Barra ante Invima.a</t>
  </si>
  <si>
    <t xml:space="preserve">Realizar gestiones para el codigo de barra a los empresarios y productores de la region. </t>
  </si>
  <si>
    <t>Oficios ante el INVIMA para codigos de Barra.</t>
  </si>
  <si>
    <t>No. De accikones realizadas/No. De acciones propuestas.</t>
  </si>
  <si>
    <t>FIRMA DE OTRO SI AL CONVENIO CON ECOPETROL DE SISTEMA DE INFORMACION DE PROVEEDORES</t>
  </si>
  <si>
    <t>Se continuará con el Programa del SIPROE, sistema de informacion para los proveedores de Ecopetrol</t>
  </si>
  <si>
    <t>Promover el sistema de informacion SIPROE.</t>
  </si>
  <si>
    <t>Auditorio, videobim , material informativo e ilustrativo.</t>
  </si>
  <si>
    <t>DESARROLLO DE GESTION PARA LA PROMOCION DE LA OFERTA PRODUCTIVO LOCAL.</t>
  </si>
  <si>
    <t xml:space="preserve">Para contribuir al desarrollo y crecimiento del proceso comercial en los sectores productivos es necesario promover las diferentes productivos transformados, por eso consideramos que existen instituciones gubernamentales que pueden demandar y contribuir al fortalecimiento de cada una de las unidades productivas </t>
  </si>
  <si>
    <t>Gestionar ante la Agencia Logistica Nacional de Contratacion de la Armada Nacional, para la compra de los productos de la region.</t>
  </si>
  <si>
    <t>Auditorio, videobim ,convocatoria  transporte para la movilidad de la presentacion de propuestas.</t>
  </si>
  <si>
    <t>MEJORAMIENTO CONTINUO DEL SISTEMA  CAMERAL TECNOLOGICO DE LA CAMARA DE COMERCIO DE TUMACO</t>
  </si>
  <si>
    <t>Mantenimiento periodico y mejoramiento de planes de contingencia con la redundancia alternativas de funcionamiento</t>
  </si>
  <si>
    <t>Mantener constante el serviciode Sirp e  Internet, para la prestacion del servicio de RP y demas servicios informaticos que presta y usa la entidad</t>
  </si>
  <si>
    <t>Equipos de Computo, electricos, redes LAN, WLAN y WAN
Accesorios de mantenimiento</t>
  </si>
  <si>
    <t>NIVEL DE SATISFACION</t>
  </si>
  <si>
    <t>Actualizando el sotfware cada ves que se requiera y mejorando el servicio tecnologico pertinente</t>
  </si>
  <si>
    <t>Actualizacion del Sirp</t>
  </si>
  <si>
    <t>Equipos de RP - Asocamaras</t>
  </si>
  <si>
    <t>Reconocimiento de Usuarios</t>
  </si>
  <si>
    <t>Mejorar y asegurar la identificacion de los usarios del sistema cameral</t>
  </si>
  <si>
    <t>Internet, equipo de computo, equipo dactilar y facial</t>
  </si>
  <si>
    <t xml:space="preserve">NIVEL DE EJECUCION, NIVEL DE SATISFACION Y </t>
  </si>
  <si>
    <t xml:space="preserve">Adquisicion de las herramientas necesarias </t>
  </si>
  <si>
    <t>Coayudar en la implementacion del PGD</t>
  </si>
  <si>
    <t>Internet, equipo de computo 
Documentos de la entidad (archivo)</t>
  </si>
  <si>
    <t>Asegurando el funcionamiento del servicio tecnologico</t>
  </si>
  <si>
    <t>IMPLEMENTACION CAE</t>
  </si>
  <si>
    <t>Internet, equipo de computo 
Digiturno</t>
  </si>
  <si>
    <t>Implementacion Proyecto Compite 360</t>
  </si>
  <si>
    <t>Articulacion de nuestra base de datos con las demas camaras asociadas y capacitaciones recibidas para replicar</t>
  </si>
  <si>
    <t>Venta de la Base de Datos Proyecto Compite 360</t>
  </si>
  <si>
    <t xml:space="preserve">Internet, equipo de computo </t>
  </si>
  <si>
    <t>SERVICIOS DEL AREA DE SISTEMAS INTERNOS</t>
  </si>
  <si>
    <t>Se trabajaran capacitaciones individuales en el manejo de Hoja de Calculo, Procesador de texto, Diapositivas y correo electronico. Asi como la adquisicion de algnos equipos para el desempeño de sus funciones</t>
  </si>
  <si>
    <t>Mejoramiento continuo de los servicios Tecnologicos de la entidad y para el uso de los funcionarios</t>
  </si>
  <si>
    <t>Herramientas Informaticas</t>
  </si>
  <si>
    <t>Implementado todos los formatos y demas metodos de procedimiento recomendados por el departamento de calidad</t>
  </si>
  <si>
    <t>Estandarizacion de todos los procesos del Area</t>
  </si>
  <si>
    <t xml:space="preserve">Formatos, carpetas, cajas
Internet, equipo de computo </t>
  </si>
  <si>
    <t>Agregar toda la informacion necesaria y normativa para consulta y la adicion de herramientas dedicadas al servicio de los comerciantes y demas ciudaddania.</t>
  </si>
  <si>
    <t>Administracion de Portales Web</t>
  </si>
  <si>
    <t>Continuar mejorando la seguridad de la red local de la Camara de Comercio de Tumaco</t>
  </si>
  <si>
    <t>Administracion de Soniwall y Analyzer
Suguridad Informatica</t>
  </si>
  <si>
    <t>Soniwall y Analyzer
Antivirus</t>
  </si>
  <si>
    <t>Adquisicion de un servidor de Dominio</t>
  </si>
  <si>
    <t>Administracion de dominio red de Comunicaciones de la Entidad</t>
  </si>
  <si>
    <t>Computo Servidor licenciado con windows server ultima version</t>
  </si>
  <si>
    <t>Aportar a los recursos economicos a los cambios requeridos y concertados con la red de camaras del sur occidente</t>
  </si>
  <si>
    <t>Actualizacion estructura Cameral</t>
  </si>
  <si>
    <t>Diligenciar oportunamente la informacion requerida en los diferentes informes</t>
  </si>
  <si>
    <t>Apoyo a las demas areas en los servicios de :Rues, RNT, Entes de Control, etc</t>
  </si>
  <si>
    <t>Internet, equipo de computo, Sirp, base de datos, Portales Web</t>
  </si>
  <si>
    <r>
      <rPr>
        <b/>
        <sz val="10"/>
        <rFont val="Arial"/>
        <family val="2"/>
      </rPr>
      <t xml:space="preserve">TALLERES Y CAPACITACIONES 
</t>
    </r>
    <r>
      <rPr>
        <sz val="10"/>
        <rFont val="Arial"/>
        <family val="2"/>
      </rPr>
      <t xml:space="preserve">
</t>
    </r>
  </si>
  <si>
    <t xml:space="preserve">1.- solicitar apoyo a icontec para efectos de brindar capacitacion, actualizacion y/o refuerzo al personal de Camara en temas de calidad (fundamentos y auditorias) </t>
  </si>
  <si>
    <t>1.- Actualizar y/o reforzar  al personal de Camara en temas de  calidad apoyados por icontec.</t>
  </si>
  <si>
    <t>Horarios capacitacion a ICONTEC. ( 6 dias de Formacion).</t>
  </si>
  <si>
    <t>3. se accederà a diplomado para el personal encargado del sistema Gestion de calidad de la Camara de Comercio ( Lider y Representante), a traves de Icontec.</t>
  </si>
  <si>
    <t>Atualizar y/o mejorar conocimientos en temas concernientes a gestion de calidad (Formacion de audictor interno ISO 9001:2008) para hacerle seguimiento a los procesos para su mejora continua.</t>
  </si>
  <si>
    <t xml:space="preserve">Valor del Diplomado  virtual (120 horas  $4.176.000) </t>
  </si>
  <si>
    <t>REALIZAR AUDITORIA INTERNA AL SISTEMA DE GESTION DE CALIDAD</t>
  </si>
  <si>
    <t>Se realizara con los auditores interno de calidad con el proposito de producir la revision y evaluacion profunda de la gestion efectuada</t>
  </si>
  <si>
    <t>Realizar 2 auditoria al año, para mantener el proceso de Gestion de Calidad.</t>
  </si>
  <si>
    <t>Auditorio, videobim , Papeleria.</t>
  </si>
  <si>
    <t>Sistema de Gestion de Calidad</t>
  </si>
  <si>
    <t>REALIZAR AUDITORIA   EXTERNA AL SISTEMA DE GESTION DE CALIDAD</t>
  </si>
  <si>
    <t>Se realizara con Icontec la auditoria de otorgamiento de certificacion de Calidad.</t>
  </si>
  <si>
    <t>Valor de Auditoria Certificacion $3.500.000; Pasaje del Auditor $400.000, Gastos de Viaje $1.000.000</t>
  </si>
  <si>
    <r>
      <rPr>
        <b/>
        <sz val="10"/>
        <rFont val="Arial"/>
        <family val="2"/>
      </rPr>
      <t>REGISTROS MERCANTIL.</t>
    </r>
    <r>
      <rPr>
        <sz val="10"/>
        <rFont val="Arial"/>
        <family val="2"/>
      </rPr>
      <t xml:space="preserve"> Dada la situaciòn econimica  actual por la que atraviezan  los municipios de nuestra jurisdicciòn, sumado al alteramiento del orden pùblico y los casos de fuerza mayor ocurridos recientemente en los municipios de Olaya Herrera y Tumaco, lo que deja una gran afectaciòn  al comercio formal activo e inclusive el informal, identificado previamente para su formalizaciòn.                                      La situaciòn antes mencionada  puede  afectar notoriamente los ingresos  operativos, en los diferentes tràmites   que debe surtir el registro mercantil,  es por ello que se propone el programa de dinamizaciòn del registro mercantil, con lo cual se pretende contrarrestar  dentro de las posibilidades dicha situaciòn.                                Una de las herramientas que permitira contrarrestar tal situaciòn  es la implementacion y sostenimiento del Centro de atenciòn empresarial CAE que servira como único contacto entre los comerciantes y las entidades públicas y privadas que intervienen en el proceso de creación de empresas, mediante tecnología y recurso humano calificado, dispuestos a brindar toda la orientación y los servicios necesarios para que el empresario gestione la creación y constitución de su empresa con lo cual los empresarios obtendrán su registro.</t>
    </r>
  </si>
  <si>
    <r>
      <t xml:space="preserve"> </t>
    </r>
    <r>
      <rPr>
        <b/>
        <sz val="10"/>
        <rFont val="Arial"/>
        <family val="2"/>
      </rPr>
      <t>REGISTRO DE PROPONENTE.</t>
    </r>
    <r>
      <rPr>
        <sz val="10"/>
        <rFont val="Arial"/>
        <family val="2"/>
      </rPr>
      <t xml:space="preserve">            Conforme a lo estiopulado por el decreto 1510 de 2012,  que reglamenta los término y condicciones para la contrataciòn estatal,  se observa que de los trámites  de proponentes  registrado, la inscripiòn de nuevos proponentes fue la mas baja, mientras que las renovaciones por su parte superaron las del año anterior, no obstante se deja claro que  el registro de proponentes   esta  supeditado a las licitacones existente que exija dicho registro, sin embargo  la dinaminaciòn del registro permitira  que los proponentes renueven su inscripciòn  dentro de los  tèrminos de la norma, evitando  así la casaciòn de efectos y mantener los proponentes activos.</t>
    </r>
  </si>
  <si>
    <r>
      <t>2. -  Agilizar  los procesos registrales. (</t>
    </r>
    <r>
      <rPr>
        <b/>
        <sz val="10"/>
        <rFont val="Arial"/>
        <family val="2"/>
      </rPr>
      <t>Contar con  otro funcionario  con funciones de caja para la atenciòn preferencial de  los afiliados y certificados.</t>
    </r>
    <r>
      <rPr>
        <sz val="10"/>
        <rFont val="Arial"/>
        <family val="2"/>
      </rPr>
      <t xml:space="preserve">)                                                                                                            </t>
    </r>
  </si>
  <si>
    <r>
      <rPr>
        <b/>
        <sz val="10"/>
        <rFont val="Arial"/>
        <family val="2"/>
      </rPr>
      <t xml:space="preserve">Para enfrentar los retos y aprovechar las oportunidades de mediano y largo plazo, que proyecte a San Andrés de Tumaco como una “Ciudad, Región Transfronteriza y del Conocimiento” capaz de responder de forma efectiva el reto de ser centro nodal del Pacifico Nariñense, territorio de frontera y ventana del país hacia la América del Sur y la cuenca Asia Pacifico, que todos hoy ven como la de mayor  potencial de desarrollo económico para el siglo XXI. 
</t>
    </r>
    <r>
      <rPr>
        <sz val="10"/>
        <rFont val="Arial"/>
        <family val="2"/>
      </rPr>
      <t xml:space="preserve">
</t>
    </r>
  </si>
  <si>
    <t>CAMARA DE COMERCIO DE TUMACO
              NIT.891.200.310-1
  PLAN DE TRABAJO VIGENCIA 2015</t>
  </si>
  <si>
    <r>
      <t xml:space="preserve"> </t>
    </r>
    <r>
      <rPr>
        <b/>
        <sz val="14"/>
        <rFont val="Arial"/>
        <family val="2"/>
      </rPr>
      <t>SAYDA LUZ MOSQUERA PATTERSON</t>
    </r>
  </si>
  <si>
    <t>AVANCES</t>
  </si>
  <si>
    <t>pese a que esta solicitud no se ha realizado formalmente a icontec porque tanto el personal encargado del sistema como los funcionarios de la institucion, hemos concentrado nuestros esfuerzos en la auditoria externa que se realizara en el mes de junio de la presente anualidad, el asesor de calidad NEYSER CABEZAS, ha venido realizando retroalimentaciones pertinentes con todo el personal de la Camara de Comercio. En este momento todas las areas estan trabajando en la organizacion de sus lugares de trabajo y de todos los documentos que posiblemente solicitara la auditora en la ejecucion de dicha actividad.</t>
  </si>
  <si>
    <t>actividad aun no ejecutada</t>
  </si>
  <si>
    <t>por el tema promocional, es un tema que de manera indirecta se viene realizando, pues en cada salida por fuera de la entidad de los funcionarios de esta area, es una ventana que permite la adquisicion de conocimientos de quienes hasta el momento han asistido. en el marco del la ejecucion de algunos proyectos que se encuentran contemplados dentro de el plan de trabajo del area de promocion y desarrollo, hemos asistido a cuatro talleres; la actividad como tal esta pendiente por realizar durante el segundo semestre de la presente vigencia.</t>
  </si>
  <si>
    <t xml:space="preserve">despues acercamientos con instituciones que , concretamos una serie de beneficios que van a crear atraccion en los comerciantes de nuestra jurisdiccion. Descuento en hoteles que van hasta el 15% de descuento en alojamiento, alquiler de auditorios, alimentacion </t>
  </si>
  <si>
    <t>El registro mercantil de la Cámara de Comercio de Tumaco indica que en el año 2014 se realizaron 561 matrículas, frente a 606 del año 2015, lo que se nota un ligero  incremento de 45 matrículas más que el año anterior, de las cuales 275 corresponden a persona natural,  sin ocasionar ningún incremento con respeto al año  2014 que fue igual;  persona jurídicas 40 frente a 14 del año anterior incrementando 26 nuevas inscripciones; en cuanto a los establecimientos de comercio de 254 en el 2014 pasamos a 280 el aumento fue de 26; agencias de 1  en el 2014 no hubo incremento por que no se registraron agencias hasta esa fecha; sucursales no se registraron en el 2014, incrementándose a 1 en el año vigente y  establecimientos foráneos de 17 pasamos a 10, disminuyendo este registro en 7,  tal situación se debió a que los comerciantes se esforzaron más por renovar que por crear nuevas matrículas, esto debido a la ayuda que nos brindó la circular de SIC, momento que se aprovechó por parte de todas las cámaras
 de comercio y a la ágil logística que implemento la Cámara de Comercio colocando a disposición toda su infraestructura, tecnología y recurso humano.
realizando una comparacion con el año 2014 donde el total de matriculas durante el primer trimestre fue de 561, notamos que existe un incremento de 45 matriculas con relacion al año 2015 donde las matriculas que hemos logrado hasta el momento asciende a 606.</t>
  </si>
  <si>
    <t>En el año 2014 obtuvimos (3.592) renovaciones en el registro mercantil, frente a  (9.344) del año 2015,   de las cuales 2.176  son de  Persona Natural, aumentando en 572 renovaciones más que año anterior que fueron 1.604;  las Persona Jurídica  de 108 subimos a 129, con un aumento de 21; en relación con los Establecimientos de comercio pasamos de 1.742 a 2.315 en el 2015, aumentado 573 más que el año anterior;  Agencias de 31  subimos a  47, 16 más que el año anterior; por el lado de las Sucursales disminuimos 2, de 7 bajamos a 5  y los Establecimientos Foráneos renovaron 4572 más que el año 2014  de  100 pasamos a 4672; como resultado del trabajo realizado por el área de los registros públicos, con el apoyo de otras áreas logramos incrementar significativamente  las renovaciones a 5.752 renovaciones más que el año anterior, sobrepasando la meta propuesta en el plan de trabajo de 4.270 renovaciones a 9.344 solo en el primer trimestre del 2015.</t>
  </si>
  <si>
    <t>El año 2014 con relación al 2015 tuvimos una disminución de cancelaciones de 27, puesto que de 203 del año anterior pasamos a 176, conforme a la totalidad de usuarios cancelados en el registro mercantil 87 corresponden a  Persona Natural frente 97 del año anterior, por el lado de las cancelaciones de Personas Jurídicas se mantuvieron las mismas 2 cancelaciones del año anterior; en relación con los Establecimientos de comercio 84 frente a 92 del año anterior, la disminución fue de 8 ;  Sucursales en 2014 no se presentaron cancelaciones al igual que en el año 2015, y Establecimientos Foráneos 7 en el 2014 frente a 3 disminuyendo en 4 a favor el año 2015.</t>
  </si>
  <si>
    <t>esta actividad, se esta ejecutando y se planea seguirlo haciendo durante toda la vigencia del año 2015. hasta el momento, hemos diligenciado el formato de solicitud de inscripcion, creamos el volante de inscripcion de libros , donde se le informa al comerciante cuales son llos libros que se tienen que inscribir.</t>
  </si>
  <si>
    <t>Como nuestra política de gestión y articulación es trabajar conectados de las demás áreas, se solicitó  al área de sistemas  la base de datos actualizada de los comerciantes con el fin de realizar llamadas recordatorias invitantandolos a  a cumplir con su deber de renovación y actualización de su registro mercantil, se realizaron inicialmente 1.321 llamadas, despues 7.520 llamadas a aquellos comerciantes que desde el año 2001 no habian renovado su registro y finalmente se realizaron 2.300 llamadas dirigidas a aquellos comerciantes que debian renovar su registro correspondiente a enero 31 de 2015 para un total de 11.141 llamadas.; además se solicitó apoyo del área de Promoción y Desarrollo para ampliar la invitación utilizando perifoneo, se celebro contrato de prestacion de servicios profeionales con el señor Leo Angel Rodriguez pa brindar informacion clara e invitar a los comerciantes del municipio de tumaco a efectuar su renovacion, en el resto de municipios se contrato tambien este servicio.; se hizo entrega de 5.000 mil volantes  enviados por la SIC en el municipio de Tumaco, en el resto de municipios se reapartieron 1.350 discriminados de la siguiente manera: 300 en Barbacoas, 100 Roberto Payan, 100 Magui Payan,  250 Satinga, 250 Charco, 150 en Iscuande, 100 en la Tola y 100 en el municipio de Mosquera.  para informar con mayor veracidad y claridad la fecha de renovación se colocaron cuñas radiales en los municipios y televisiva en el municipio de Tumaco, con el fin de  que el comerciante este enterado de los servicios oportunos que presta la Cámara de Comercio en todo el rango de su jurisdicción; de la misma manera nos apoyamos con el S.E.N.A, solicitando tres pasantes, a los cuales se les brindo la capacitación requerida para los fines registrales.</t>
  </si>
  <si>
    <t>actividad pendiente por ejecutar de acuerdo  a los cambios normativos que se efectuen durante el transcurso del año.</t>
  </si>
  <si>
    <t xml:space="preserve">En relación al registro  de las  Entidades sin Ánimo de Lucro (EPSAL) de 24 constituciones que se realizaron en el 2014 pasamos a 40, aumentando en 16 </t>
  </si>
  <si>
    <t xml:space="preserve">y en renovaciones, como se ve en la gráfica hicimos  más el año  anterior de 128 pasamos a 46 constituciones en el año 2015, </t>
  </si>
  <si>
    <t>volantes, folletos 20, perifoneo  sin embargo se seguirán con las campañas de renovación con las EPSAL para  lograr y/o sobrepasar las metas propuestas trazadas en el Plan de Trabajo de la Cámara de Comercio.</t>
  </si>
  <si>
    <t>capacitacion: barbacoas: 20 roberto 13, magui: 12, satinga:5, charco:1</t>
  </si>
  <si>
    <t>De la totalidad de proponetes registrados se establece que las inscripciones de nuevos inscritos aumento en 4, ya que en el 2014 solo habian 3 inscripciones</t>
  </si>
  <si>
    <t>El movimiento en la prestación del servicio de proponentes pone al descubierto un aumento de 21 renovaciones más, puesto que  en el año  2014 se logró hacer 4 renovaciones  frente a 24 del año 2015, los proponentes acudieron en un tiempo adecuado  a realizar sus renovaciones, algunos aprovecharon la temporada alta hasta el 31 de marzo, otros dejaron para los primeros días de abril, pero, lograron  actualizar sus registros.</t>
  </si>
  <si>
    <t>en modificaciones  se incremento de 2 mas que el año anterior en entidades estatales solomaumento en 1 pasando de 2 a 3 en 2015.</t>
  </si>
  <si>
    <t>radio, television, perifoneo, volantes.</t>
  </si>
  <si>
    <t>actividad pendiente por ejeutar durante el segundo semestre de la presente anualidad.</t>
  </si>
  <si>
    <t>se efectuo induccion por parte del lider de gestion documental al auxiliar de archivo de los registros Publicos, realizamos  anotaciones previa solicitud de asocamaras del acuerdo 0016 de 2002  para tenerlo en cuenta en la actualizacion de dicha norma, realizamos validacion de la tabla de retencion documental de registros publicos para ser enviada a la SIC en el mes de octubre de  la presente anualidad.  en cuanto al control de calidad  se realizaron los llamados pertinentes para que los certificados que son los documentos finales salgan en perfecto estado.</t>
  </si>
  <si>
    <t>pendientes por realizar a partir del mes de junio de la presente anualidad.</t>
  </si>
  <si>
    <t>pese a que no hemos contado con el personal solicitado, contamos durante el transcurso del trimestre con tres pasantes del sena a quienes se capacito para el ejercicio de la laboor a realizar que nos han brindado apoyo y agilidad en todos los procesos que se llevan al interior de los Registros Publicos.</t>
  </si>
  <si>
    <t>en aras de cumplir con la meta propuesta, se han realizado una serie de actividades tendientes a cumplir con dicho fin. Se enviaron 200  oficios fisicos y 600 electronicos invitando a comerciantes a pertenecer al circulo  preferencial de afiliados.  se han realizado acercamientos para suscribir convenios que brinden beneficios a los afiliados de nuestra jurisdiccion con hoteles, restaurantes, gimnasio, para ampliar la gama de beneficios que se tienen hasta el momento. contamos con 14 afiliados y tenemos sobre la mesa 12 pendientes por ser aprobados en la proxima reunion de comite de afiliados que se llevara a cabo el dia 2 del mes de junio de la presente anualidad.</t>
  </si>
  <si>
    <t>en el marco del taller en actualiacion tributaria e informacion exogena se le brindo un descuento del 20% a quienes hacen parte del grupo preferencial que tiene la Camara de Comercio de Tumaco en esta materia</t>
  </si>
  <si>
    <t xml:space="preserve">durante este perido no asistimos a eventos de carácter nacional </t>
  </si>
  <si>
    <t>imppresion de plotter pegados en las diferentes carteleras que tiene la Camara de Comercio de Tumaco. Oficios de invitacion a pertenecer al circulo preferencial.</t>
  </si>
  <si>
    <t>AUN NO REALIZADA</t>
  </si>
  <si>
    <t xml:space="preserve">
La Comision Tecnica Binacional del Area Estrategica de Desarrollo - AED Pacifico de la Zona de Integracion Fronteriza - ZIF, de la cual hace parte la Camara de Comercio de Tumaco, al igual que la Alcaldia Municipal de Tumaco, Gobernacion de Nariño - Gerencia del Pacifico y ADEPAS, por el capitulo de Colombia. hemos sostenido varias reuniones  de trabajo, donde basicamente se ha trabajando en los siguientestemas:
1- Durante el Primer Trimestre, la Camara de Comercio de Tumaco particpo la organizacion del VI Foro Binacional, programado en la Provincia de Esmeraldas - Ecuador, la cual se llevara a cabo durante la segunda semana del mes de Abril del año 2015 (reunion del comite tecnico binacional ppara la toma de desiciones respecto a la organizacion del for, convocando a las 8 mesas del foro para socializar las directrices y recomendaciones del COEE)
2- El 5 de febrero de 2015, La Camara de Comercio de Tumaco, envio el documento inicial del Reglamento Interno de la Comision Tecnica Binacional, para su respectiva analisis y observaciones, en el momento estamos a la espera de respuesta formal por parte de este ente.
3- Durante el 5 y 6 de Marzo de 2015, la Camara de Comercio de Tumaco, como Coordinadora de la Mesa de Turismo, presento el primer borrador del perfil de proyecto de la Ruta Turistica Binacional de la AED Pacifico de la ZIF, al cual se le hicieron una serie de observaciones de forma para ser llevados finalmente al foro en el mes de abril de la presente anualidad.
</t>
  </si>
  <si>
    <t xml:space="preserve">Durante los dias 2,3 y 4 de marzo de 2015, la Camara de Comercio de Tumaco, participo de la Ruta de Emprendimiento, denominado Ruta E, la cual es ejecutada conjuntamente con el Centro Europeo Empresa e Innovación – CEEI de Asturias - España y cuyo objeto es la capacitación y transferencia de una metodología estándar para el asesoramiento de emprendedores y empresas.. con lo anterior estamos a la espera de un llamado virtual o presencial para la socializacion del pportal web que servira como herramienta para atender los temas de emprendimiento y empresarismo.
El 6 de marzo de 2015, la Camara de Comercio de Tumaco como miembro del Comité Regional de Evaluación de Proyectos Fondo Emprender. El cual está avalado y respaldado por la resolución 01803 de 2012 proferido por la dirección general del SENA, en la que se reglamente el funcionamiento del comité regionales de evaluación de proyectos. Participo del primer comite del año, donde se evaluo los planes de negocio que participaran del segundo cierre de la convocatoria  Nacional 40 y 42, en el cual se aprobo en primera instancia 5 proyectos productivos, comerciales e industriales cercanos a los $500 millones de pesos.   </t>
  </si>
</sst>
</file>

<file path=xl/styles.xml><?xml version="1.0" encoding="utf-8"?>
<styleSheet xmlns="http://schemas.openxmlformats.org/spreadsheetml/2006/main">
  <numFmts count="4">
    <numFmt numFmtId="164" formatCode="&quot;$&quot;\ #,##0;[Red]&quot;$&quot;\ \-#,##0"/>
    <numFmt numFmtId="165" formatCode="_ * #,##0.00_ ;_ * \-#,##0.00_ ;_ * &quot;-&quot;??_ ;_ @_ "/>
    <numFmt numFmtId="166" formatCode="_ * #,##0_ ;_ * \-#,##0_ ;_ * &quot;-&quot;??_ ;_ @_ "/>
    <numFmt numFmtId="167" formatCode="0.000%"/>
  </numFmts>
  <fonts count="22">
    <font>
      <sz val="10"/>
      <name val="Arial"/>
    </font>
    <font>
      <sz val="10"/>
      <name val="Arial"/>
      <family val="2"/>
    </font>
    <font>
      <sz val="12"/>
      <name val="Arial"/>
      <family val="2"/>
    </font>
    <font>
      <b/>
      <sz val="10"/>
      <name val="Arial"/>
      <family val="2"/>
    </font>
    <font>
      <b/>
      <sz val="17"/>
      <name val="Arial"/>
      <family val="2"/>
    </font>
    <font>
      <b/>
      <sz val="11"/>
      <color indexed="63"/>
      <name val="Arial"/>
      <family val="2"/>
    </font>
    <font>
      <b/>
      <sz val="12"/>
      <name val="Arial"/>
      <family val="2"/>
    </font>
    <font>
      <sz val="10"/>
      <color theme="1"/>
      <name val="Arial"/>
      <family val="2"/>
    </font>
    <font>
      <b/>
      <sz val="10"/>
      <color theme="1"/>
      <name val="Arial"/>
      <family val="2"/>
    </font>
    <font>
      <b/>
      <sz val="10"/>
      <color rgb="FF333333"/>
      <name val="Arial"/>
      <family val="2"/>
    </font>
    <font>
      <sz val="10"/>
      <color rgb="FF333333"/>
      <name val="Arial"/>
      <family val="2"/>
    </font>
    <font>
      <sz val="10"/>
      <color theme="1"/>
      <name val="Calibri"/>
      <family val="2"/>
      <scheme val="minor"/>
    </font>
    <font>
      <b/>
      <sz val="11"/>
      <color rgb="FF333333"/>
      <name val="Arial"/>
      <family val="2"/>
    </font>
    <font>
      <sz val="11"/>
      <color rgb="FF333333"/>
      <name val="Arial"/>
      <family val="2"/>
    </font>
    <font>
      <b/>
      <sz val="14"/>
      <color theme="1"/>
      <name val="Arial"/>
      <family val="2"/>
    </font>
    <font>
      <b/>
      <sz val="16"/>
      <color theme="1"/>
      <name val="Arial"/>
      <family val="2"/>
    </font>
    <font>
      <b/>
      <sz val="12"/>
      <color theme="1"/>
      <name val="Arial"/>
      <family val="2"/>
    </font>
    <font>
      <sz val="14"/>
      <name val="Arial"/>
      <family val="2"/>
    </font>
    <font>
      <b/>
      <sz val="11"/>
      <name val="Arial"/>
      <family val="2"/>
    </font>
    <font>
      <b/>
      <sz val="14"/>
      <name val="Arial"/>
      <family val="2"/>
    </font>
    <font>
      <sz val="17"/>
      <name val="Arial"/>
      <family val="2"/>
    </font>
    <font>
      <sz val="10"/>
      <color indexed="8"/>
      <name val="Arial"/>
      <family val="2"/>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188">
    <xf numFmtId="0" fontId="0" fillId="0" borderId="0" xfId="0"/>
    <xf numFmtId="0" fontId="0" fillId="0" borderId="0" xfId="0" applyFill="1"/>
    <xf numFmtId="0" fontId="2" fillId="0" borderId="0" xfId="0" applyFont="1" applyFill="1"/>
    <xf numFmtId="0" fontId="0" fillId="0" borderId="0" xfId="0" applyFill="1" applyBorder="1"/>
    <xf numFmtId="0" fontId="7" fillId="0" borderId="0" xfId="0" applyFont="1"/>
    <xf numFmtId="0" fontId="8" fillId="0" borderId="0" xfId="0" applyFont="1" applyAlignment="1">
      <alignment horizontal="center"/>
    </xf>
    <xf numFmtId="0" fontId="7" fillId="0" borderId="0" xfId="0" applyFont="1" applyAlignment="1">
      <alignment horizontal="center"/>
    </xf>
    <xf numFmtId="0" fontId="8" fillId="0" borderId="0" xfId="0" applyFont="1" applyAlignment="1">
      <alignment horizontal="left"/>
    </xf>
    <xf numFmtId="0" fontId="9" fillId="0" borderId="1" xfId="0" applyFont="1" applyBorder="1" applyAlignment="1">
      <alignment horizontal="center" vertical="top" wrapText="1"/>
    </xf>
    <xf numFmtId="0" fontId="10" fillId="0" borderId="1" xfId="0" applyFont="1" applyBorder="1" applyAlignment="1">
      <alignment horizontal="justify" vertical="top" wrapText="1"/>
    </xf>
    <xf numFmtId="0" fontId="9" fillId="0" borderId="1" xfId="0" applyFont="1" applyBorder="1" applyAlignment="1">
      <alignment horizontal="justify" vertical="top" wrapText="1"/>
    </xf>
    <xf numFmtId="0" fontId="8" fillId="0" borderId="1" xfId="0" applyFont="1" applyBorder="1"/>
    <xf numFmtId="0" fontId="7" fillId="0" borderId="1" xfId="0" applyFont="1" applyBorder="1" applyAlignment="1">
      <alignment horizontal="center"/>
    </xf>
    <xf numFmtId="0" fontId="8" fillId="0" borderId="0" xfId="0" applyFont="1" applyBorder="1"/>
    <xf numFmtId="0" fontId="7" fillId="0" borderId="0" xfId="0" applyFont="1" applyBorder="1" applyAlignment="1">
      <alignment horizontal="center"/>
    </xf>
    <xf numFmtId="0" fontId="7" fillId="0" borderId="0" xfId="0" applyFont="1" applyBorder="1"/>
    <xf numFmtId="0" fontId="10" fillId="0" borderId="1" xfId="0" applyFont="1" applyBorder="1" applyAlignment="1">
      <alignment horizontal="left" vertical="top" wrapText="1"/>
    </xf>
    <xf numFmtId="0" fontId="9" fillId="0" borderId="0" xfId="0" applyFont="1" applyBorder="1" applyAlignment="1">
      <alignment horizontal="justify" vertical="top" wrapText="1"/>
    </xf>
    <xf numFmtId="0" fontId="10" fillId="0" borderId="0" xfId="0" applyFont="1" applyBorder="1" applyAlignment="1">
      <alignment horizontal="justify" vertical="top" wrapText="1"/>
    </xf>
    <xf numFmtId="0" fontId="10" fillId="0" borderId="0" xfId="0" applyFont="1"/>
    <xf numFmtId="0" fontId="11" fillId="0" borderId="0" xfId="0" applyFont="1"/>
    <xf numFmtId="0" fontId="10" fillId="0" borderId="1" xfId="0" applyFont="1" applyBorder="1" applyAlignment="1">
      <alignment horizontal="center" vertical="top" wrapText="1"/>
    </xf>
    <xf numFmtId="0" fontId="12" fillId="0" borderId="1" xfId="0" applyFont="1" applyBorder="1" applyAlignment="1">
      <alignment horizontal="center" vertical="top" wrapText="1"/>
    </xf>
    <xf numFmtId="0" fontId="13" fillId="0" borderId="1" xfId="0" applyFont="1" applyBorder="1" applyAlignment="1">
      <alignment horizontal="justify" vertical="top" wrapText="1"/>
    </xf>
    <xf numFmtId="0" fontId="12" fillId="0" borderId="1" xfId="0" applyFont="1" applyBorder="1" applyAlignment="1">
      <alignment horizontal="justify" vertical="top" wrapText="1"/>
    </xf>
    <xf numFmtId="0" fontId="9" fillId="0" borderId="0" xfId="0" applyFont="1" applyAlignment="1">
      <alignment horizontal="center"/>
    </xf>
    <xf numFmtId="0" fontId="7" fillId="0" borderId="1" xfId="0" applyFont="1" applyBorder="1" applyAlignment="1">
      <alignment horizontal="justify" vertical="top" wrapText="1"/>
    </xf>
    <xf numFmtId="0" fontId="7" fillId="0" borderId="2" xfId="0" applyFont="1" applyBorder="1" applyAlignment="1"/>
    <xf numFmtId="3" fontId="14" fillId="0" borderId="0" xfId="0" applyNumberFormat="1" applyFont="1"/>
    <xf numFmtId="0" fontId="13" fillId="0" borderId="1" xfId="0" applyFont="1" applyBorder="1" applyAlignment="1">
      <alignment horizontal="left" vertical="top" wrapText="1"/>
    </xf>
    <xf numFmtId="3" fontId="16" fillId="0" borderId="0" xfId="0" applyNumberFormat="1" applyFont="1"/>
    <xf numFmtId="0" fontId="16" fillId="0" borderId="0" xfId="0" applyFont="1"/>
    <xf numFmtId="0" fontId="6" fillId="0" borderId="1" xfId="0" applyFont="1" applyBorder="1" applyAlignment="1">
      <alignment horizontal="center" vertical="center"/>
    </xf>
    <xf numFmtId="0" fontId="3" fillId="0" borderId="1" xfId="0" applyFont="1" applyBorder="1" applyAlignment="1">
      <alignment horizontal="center" vertical="center"/>
    </xf>
    <xf numFmtId="0" fontId="0" fillId="0" borderId="0" xfId="0" applyBorder="1"/>
    <xf numFmtId="0" fontId="3" fillId="0" borderId="0"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66" fontId="2" fillId="0" borderId="1" xfId="1" applyNumberFormat="1" applyFont="1" applyBorder="1" applyAlignment="1">
      <alignment horizontal="center" vertical="center"/>
    </xf>
    <xf numFmtId="166" fontId="2" fillId="0" borderId="1" xfId="1" applyNumberFormat="1" applyFont="1" applyFill="1" applyBorder="1" applyAlignment="1">
      <alignment horizontal="center" vertical="center" wrapText="1"/>
    </xf>
    <xf numFmtId="166" fontId="6" fillId="0" borderId="1" xfId="1" applyNumberFormat="1" applyFont="1" applyBorder="1" applyAlignment="1">
      <alignment horizontal="center" vertical="center"/>
    </xf>
    <xf numFmtId="0" fontId="2" fillId="0" borderId="1" xfId="0" applyFont="1" applyFill="1" applyBorder="1" applyAlignment="1">
      <alignment horizontal="left" vertical="center" wrapText="1"/>
    </xf>
    <xf numFmtId="9" fontId="7" fillId="0" borderId="0" xfId="2" applyFont="1"/>
    <xf numFmtId="166" fontId="7" fillId="0" borderId="0" xfId="1" applyNumberFormat="1" applyFont="1"/>
    <xf numFmtId="167" fontId="7" fillId="0" borderId="0" xfId="2" applyNumberFormat="1" applyFont="1"/>
    <xf numFmtId="166" fontId="9" fillId="0" borderId="0" xfId="1" applyNumberFormat="1" applyFont="1" applyAlignment="1">
      <alignment horizontal="right"/>
    </xf>
    <xf numFmtId="166" fontId="9" fillId="0" borderId="1" xfId="1" applyNumberFormat="1" applyFont="1" applyBorder="1" applyAlignment="1">
      <alignment horizontal="center" vertical="top" wrapText="1"/>
    </xf>
    <xf numFmtId="166" fontId="10" fillId="0" borderId="1" xfId="1" applyNumberFormat="1" applyFont="1" applyBorder="1" applyAlignment="1">
      <alignment horizontal="right" vertical="top" wrapText="1"/>
    </xf>
    <xf numFmtId="166" fontId="9" fillId="0" borderId="1" xfId="1" applyNumberFormat="1" applyFont="1" applyBorder="1" applyAlignment="1">
      <alignment horizontal="right" vertical="top" wrapText="1"/>
    </xf>
    <xf numFmtId="166" fontId="7" fillId="0" borderId="2" xfId="1" applyNumberFormat="1" applyFont="1" applyBorder="1" applyAlignment="1">
      <alignment horizontal="right"/>
    </xf>
    <xf numFmtId="166" fontId="7" fillId="0" borderId="0" xfId="1" applyNumberFormat="1" applyFont="1" applyAlignment="1">
      <alignment horizontal="right"/>
    </xf>
    <xf numFmtId="166" fontId="9" fillId="0" borderId="0" xfId="1" applyNumberFormat="1" applyFont="1" applyBorder="1" applyAlignment="1">
      <alignment horizontal="right" vertical="top" wrapText="1"/>
    </xf>
    <xf numFmtId="166" fontId="8" fillId="0" borderId="0" xfId="1" applyNumberFormat="1" applyFont="1" applyAlignment="1">
      <alignment horizontal="right"/>
    </xf>
    <xf numFmtId="166" fontId="8" fillId="0" borderId="0" xfId="1" applyNumberFormat="1" applyFont="1" applyBorder="1" applyAlignment="1">
      <alignment horizontal="right"/>
    </xf>
    <xf numFmtId="166" fontId="8" fillId="0" borderId="1" xfId="1" applyNumberFormat="1" applyFont="1" applyBorder="1" applyAlignment="1">
      <alignment horizontal="right"/>
    </xf>
    <xf numFmtId="166" fontId="7" fillId="0" borderId="1" xfId="1" applyNumberFormat="1" applyFont="1" applyBorder="1" applyAlignment="1">
      <alignment horizontal="right"/>
    </xf>
    <xf numFmtId="166" fontId="11" fillId="0" borderId="0" xfId="1" applyNumberFormat="1" applyFont="1" applyAlignment="1">
      <alignment horizontal="right"/>
    </xf>
    <xf numFmtId="166" fontId="10" fillId="0" borderId="1" xfId="1" applyNumberFormat="1" applyFont="1" applyBorder="1" applyAlignment="1">
      <alignment horizontal="center" vertical="top" wrapText="1"/>
    </xf>
    <xf numFmtId="166" fontId="12" fillId="0" borderId="1" xfId="1" applyNumberFormat="1" applyFont="1" applyBorder="1" applyAlignment="1">
      <alignment horizontal="center" vertical="top" wrapText="1"/>
    </xf>
    <xf numFmtId="166" fontId="13" fillId="0" borderId="1" xfId="1" applyNumberFormat="1" applyFont="1" applyBorder="1" applyAlignment="1">
      <alignment horizontal="right" vertical="top" wrapText="1"/>
    </xf>
    <xf numFmtId="166" fontId="12" fillId="0" borderId="1" xfId="1" applyNumberFormat="1" applyFont="1" applyBorder="1" applyAlignment="1">
      <alignment horizontal="right" vertical="top" wrapText="1"/>
    </xf>
    <xf numFmtId="166" fontId="14" fillId="0" borderId="0" xfId="1" applyNumberFormat="1" applyFont="1" applyAlignment="1">
      <alignment horizontal="right"/>
    </xf>
    <xf numFmtId="166" fontId="7" fillId="0" borderId="1" xfId="1" applyNumberFormat="1" applyFont="1" applyBorder="1" applyAlignment="1">
      <alignment horizontal="right" vertical="top" wrapText="1"/>
    </xf>
    <xf numFmtId="166" fontId="10" fillId="0" borderId="0" xfId="1" applyNumberFormat="1" applyFont="1" applyBorder="1" applyAlignment="1">
      <alignment horizontal="right" vertical="top" wrapText="1"/>
    </xf>
    <xf numFmtId="166" fontId="7" fillId="0" borderId="0" xfId="1" applyNumberFormat="1" applyFont="1" applyBorder="1" applyAlignment="1">
      <alignment horizontal="right"/>
    </xf>
    <xf numFmtId="166" fontId="7" fillId="0" borderId="0" xfId="0" applyNumberFormat="1" applyFont="1"/>
    <xf numFmtId="0" fontId="9" fillId="4" borderId="1" xfId="0" applyFont="1" applyFill="1" applyBorder="1" applyAlignment="1">
      <alignment horizontal="center" vertical="top" wrapText="1"/>
    </xf>
    <xf numFmtId="0" fontId="10" fillId="4" borderId="1" xfId="0" applyFont="1" applyFill="1" applyBorder="1" applyAlignment="1">
      <alignment horizontal="justify" vertical="top" wrapText="1"/>
    </xf>
    <xf numFmtId="0" fontId="9" fillId="4" borderId="1" xfId="0" applyFont="1" applyFill="1" applyBorder="1" applyAlignment="1">
      <alignment horizontal="justify" vertical="top" wrapText="1"/>
    </xf>
    <xf numFmtId="166" fontId="10" fillId="4" borderId="1" xfId="1" applyNumberFormat="1" applyFont="1" applyFill="1" applyBorder="1" applyAlignment="1">
      <alignment horizontal="right" vertical="top" wrapText="1"/>
    </xf>
    <xf numFmtId="166" fontId="9" fillId="4" borderId="1" xfId="1" applyNumberFormat="1" applyFont="1" applyFill="1" applyBorder="1" applyAlignment="1">
      <alignment horizontal="right" vertical="top" wrapText="1"/>
    </xf>
    <xf numFmtId="166" fontId="7" fillId="4" borderId="1" xfId="1" applyNumberFormat="1" applyFont="1" applyFill="1" applyBorder="1" applyAlignment="1">
      <alignment horizontal="right"/>
    </xf>
    <xf numFmtId="166" fontId="2" fillId="4" borderId="1" xfId="1" applyNumberFormat="1" applyFont="1" applyFill="1" applyBorder="1" applyAlignment="1">
      <alignment horizontal="center" vertical="center" wrapText="1"/>
    </xf>
    <xf numFmtId="0" fontId="17" fillId="0" borderId="0" xfId="0" applyFont="1" applyFill="1"/>
    <xf numFmtId="0" fontId="0" fillId="0" borderId="0" xfId="0" applyFill="1" applyAlignment="1">
      <alignment wrapText="1"/>
    </xf>
    <xf numFmtId="0" fontId="1" fillId="0" borderId="0" xfId="0" applyFont="1" applyFill="1" applyAlignment="1">
      <alignment wrapText="1"/>
    </xf>
    <xf numFmtId="0" fontId="1" fillId="0" borderId="9" xfId="0" applyFont="1" applyFill="1" applyBorder="1" applyAlignment="1">
      <alignment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1"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2" borderId="1" xfId="0" applyFont="1" applyFill="1" applyBorder="1" applyAlignment="1">
      <alignment vertical="center" wrapText="1"/>
    </xf>
    <xf numFmtId="0" fontId="1" fillId="0" borderId="3" xfId="0" applyFont="1" applyFill="1" applyBorder="1" applyAlignment="1">
      <alignment horizontal="center" vertical="center" wrapText="1"/>
    </xf>
    <xf numFmtId="164" fontId="1" fillId="0" borderId="1" xfId="0" applyNumberFormat="1" applyFont="1" applyFill="1" applyBorder="1" applyAlignment="1">
      <alignment vertical="center" wrapText="1"/>
    </xf>
    <xf numFmtId="0" fontId="21" fillId="0" borderId="1" xfId="0" applyFont="1" applyBorder="1" applyAlignment="1">
      <alignment horizontal="justify"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21" fillId="0" borderId="1" xfId="0" applyFont="1" applyBorder="1" applyAlignment="1">
      <alignment vertical="center"/>
    </xf>
    <xf numFmtId="0" fontId="1" fillId="0" borderId="7" xfId="0" applyFont="1" applyFill="1" applyBorder="1" applyAlignment="1">
      <alignment horizontal="center" vertical="center" wrapText="1"/>
    </xf>
    <xf numFmtId="0" fontId="1" fillId="0" borderId="3" xfId="0" applyFont="1" applyFill="1" applyBorder="1" applyAlignment="1">
      <alignment vertical="center" wrapText="1"/>
    </xf>
    <xf numFmtId="0" fontId="1" fillId="0" borderId="6" xfId="0" applyFont="1" applyFill="1" applyBorder="1" applyAlignment="1">
      <alignment vertical="center" wrapText="1"/>
    </xf>
    <xf numFmtId="0" fontId="3" fillId="0"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 fillId="0" borderId="4" xfId="0" applyFont="1" applyFill="1" applyBorder="1" applyAlignment="1">
      <alignment vertical="center" wrapText="1"/>
    </xf>
    <xf numFmtId="0" fontId="21" fillId="0" borderId="8" xfId="0" applyFont="1" applyBorder="1" applyAlignment="1">
      <alignment horizontal="justify" vertical="center" wrapText="1"/>
    </xf>
    <xf numFmtId="0" fontId="1" fillId="0" borderId="8" xfId="0" applyFont="1" applyBorder="1" applyAlignment="1">
      <alignment horizontal="left" vertical="center" wrapText="1"/>
    </xf>
    <xf numFmtId="0" fontId="1" fillId="0" borderId="13" xfId="0" applyFont="1" applyFill="1" applyBorder="1" applyAlignment="1">
      <alignment vertical="center" wrapText="1"/>
    </xf>
    <xf numFmtId="0" fontId="3" fillId="0" borderId="3" xfId="0" applyFont="1" applyFill="1" applyBorder="1" applyAlignment="1">
      <alignment horizontal="center" vertical="center" wrapText="1"/>
    </xf>
    <xf numFmtId="0" fontId="1" fillId="0" borderId="3" xfId="0" applyFont="1" applyBorder="1" applyAlignment="1">
      <alignment horizontal="left" vertical="center" wrapText="1"/>
    </xf>
    <xf numFmtId="164" fontId="1" fillId="0" borderId="3" xfId="0" applyNumberFormat="1" applyFont="1" applyFill="1" applyBorder="1" applyAlignment="1">
      <alignment horizontal="center" vertical="center" wrapText="1"/>
    </xf>
    <xf numFmtId="164" fontId="1" fillId="0" borderId="3" xfId="0" applyNumberFormat="1" applyFont="1" applyFill="1" applyBorder="1" applyAlignment="1">
      <alignment vertical="center" wrapText="1"/>
    </xf>
    <xf numFmtId="0" fontId="21" fillId="0" borderId="1" xfId="0" applyFont="1" applyBorder="1" applyAlignment="1">
      <alignment vertical="center" wrapText="1"/>
    </xf>
    <xf numFmtId="0" fontId="1" fillId="0" borderId="14" xfId="0" applyFont="1" applyFill="1" applyBorder="1" applyAlignment="1">
      <alignment vertical="center" wrapText="1"/>
    </xf>
    <xf numFmtId="164" fontId="1" fillId="0" borderId="14" xfId="0" applyNumberFormat="1" applyFont="1" applyFill="1" applyBorder="1" applyAlignment="1">
      <alignment vertical="center" wrapText="1"/>
    </xf>
    <xf numFmtId="164" fontId="1" fillId="0" borderId="6" xfId="0" applyNumberFormat="1" applyFont="1" applyFill="1" applyBorder="1" applyAlignment="1">
      <alignment vertical="center" wrapText="1"/>
    </xf>
    <xf numFmtId="0" fontId="21" fillId="0" borderId="6" xfId="0" applyFont="1" applyBorder="1" applyAlignment="1">
      <alignment vertical="center" wrapText="1"/>
    </xf>
    <xf numFmtId="164" fontId="1" fillId="0" borderId="7" xfId="0" applyNumberFormat="1" applyFont="1" applyFill="1" applyBorder="1" applyAlignment="1">
      <alignment vertical="center" wrapText="1"/>
    </xf>
    <xf numFmtId="0" fontId="3" fillId="0" borderId="8" xfId="0" applyFont="1" applyFill="1" applyBorder="1" applyAlignment="1">
      <alignment horizontal="center" vertical="center" wrapText="1"/>
    </xf>
    <xf numFmtId="0" fontId="1" fillId="0" borderId="7" xfId="0" applyFont="1" applyFill="1" applyBorder="1" applyAlignment="1">
      <alignment vertical="center" wrapText="1"/>
    </xf>
    <xf numFmtId="0" fontId="21" fillId="0" borderId="3" xfId="0" applyFont="1" applyFill="1" applyBorder="1" applyAlignment="1">
      <alignment horizontal="justify" vertical="center" wrapText="1"/>
    </xf>
    <xf numFmtId="0" fontId="1" fillId="5" borderId="1" xfId="0" applyFont="1" applyFill="1" applyBorder="1" applyAlignment="1">
      <alignment vertical="center" wrapText="1"/>
    </xf>
    <xf numFmtId="0" fontId="21" fillId="5" borderId="1" xfId="0" applyFont="1" applyFill="1" applyBorder="1" applyAlignment="1">
      <alignment horizontal="left" vertical="center" wrapText="1"/>
    </xf>
    <xf numFmtId="0" fontId="3" fillId="0" borderId="9" xfId="0" applyFont="1" applyFill="1" applyBorder="1" applyAlignment="1">
      <alignment horizontal="left" vertical="center" wrapText="1"/>
    </xf>
    <xf numFmtId="0" fontId="1" fillId="0" borderId="8" xfId="0" applyFont="1" applyFill="1" applyBorder="1" applyAlignment="1">
      <alignment vertical="center" wrapText="1"/>
    </xf>
    <xf numFmtId="0" fontId="3" fillId="0" borderId="7" xfId="0" applyFont="1" applyFill="1" applyBorder="1" applyAlignment="1">
      <alignment horizontal="left" vertical="center" wrapText="1"/>
    </xf>
    <xf numFmtId="0" fontId="1" fillId="0" borderId="2" xfId="0" applyFont="1" applyFill="1" applyBorder="1" applyAlignment="1">
      <alignment vertical="center" wrapText="1"/>
    </xf>
    <xf numFmtId="0" fontId="1" fillId="0" borderId="12" xfId="0" applyFont="1" applyFill="1" applyBorder="1" applyAlignment="1">
      <alignment vertical="center" wrapText="1"/>
    </xf>
    <xf numFmtId="0" fontId="1" fillId="0" borderId="1" xfId="0" applyFont="1" applyBorder="1" applyAlignment="1">
      <alignment horizontal="justify" vertical="justify"/>
    </xf>
    <xf numFmtId="0" fontId="1" fillId="0" borderId="0" xfId="0" applyFont="1" applyAlignment="1">
      <alignment horizontal="justify" vertical="justify"/>
    </xf>
    <xf numFmtId="0" fontId="1" fillId="0" borderId="9" xfId="0" applyFont="1" applyFill="1" applyBorder="1" applyAlignment="1">
      <alignment horizontal="left" vertical="center" wrapText="1"/>
    </xf>
    <xf numFmtId="0" fontId="1" fillId="0" borderId="1" xfId="0" applyFont="1" applyFill="1" applyBorder="1" applyAlignment="1">
      <alignment horizontal="justify" vertical="justify"/>
    </xf>
    <xf numFmtId="0" fontId="1" fillId="0" borderId="0" xfId="0" applyFont="1" applyFill="1" applyBorder="1" applyAlignment="1">
      <alignment horizontal="justify" vertical="justify"/>
    </xf>
    <xf numFmtId="0" fontId="1" fillId="0" borderId="0" xfId="0" applyFont="1" applyBorder="1" applyAlignment="1">
      <alignment horizontal="justify" vertical="justify"/>
    </xf>
    <xf numFmtId="0" fontId="18" fillId="0" borderId="4" xfId="0" applyFont="1" applyFill="1" applyBorder="1" applyAlignment="1">
      <alignment wrapText="1"/>
    </xf>
    <xf numFmtId="0" fontId="18" fillId="0" borderId="5" xfId="0" applyFont="1" applyFill="1" applyBorder="1" applyAlignment="1">
      <alignment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Fill="1" applyBorder="1" applyAlignment="1">
      <alignment vertical="center" wrapText="1"/>
    </xf>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1" fillId="0" borderId="9" xfId="0" applyFont="1" applyBorder="1" applyAlignment="1">
      <alignment horizontal="justify" vertical="justify"/>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3" fillId="0" borderId="3" xfId="0" applyFont="1" applyFill="1" applyBorder="1" applyAlignment="1">
      <alignment horizontal="justify" vertical="justify"/>
    </xf>
    <xf numFmtId="0" fontId="3" fillId="0" borderId="6" xfId="0" applyFont="1" applyFill="1" applyBorder="1" applyAlignment="1">
      <alignment horizontal="justify" vertical="justify"/>
    </xf>
    <xf numFmtId="0" fontId="3" fillId="0" borderId="7" xfId="0" applyFont="1" applyFill="1" applyBorder="1" applyAlignment="1">
      <alignment horizontal="justify" vertical="justify"/>
    </xf>
    <xf numFmtId="0" fontId="1" fillId="0" borderId="3"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8" fillId="0" borderId="14" xfId="0" applyFont="1" applyFill="1" applyBorder="1" applyAlignment="1">
      <alignment horizontal="center" wrapText="1"/>
    </xf>
    <xf numFmtId="0" fontId="18" fillId="0" borderId="2" xfId="0" applyFont="1" applyFill="1" applyBorder="1" applyAlignment="1">
      <alignment horizontal="center" wrapText="1"/>
    </xf>
    <xf numFmtId="0" fontId="18" fillId="0" borderId="13" xfId="0" applyFont="1" applyFill="1" applyBorder="1" applyAlignment="1">
      <alignment horizontal="center" wrapText="1"/>
    </xf>
    <xf numFmtId="0" fontId="18" fillId="0" borderId="0" xfId="0" applyFont="1" applyFill="1" applyBorder="1" applyAlignment="1">
      <alignment horizontal="center" wrapText="1"/>
    </xf>
    <xf numFmtId="0" fontId="9" fillId="3" borderId="0" xfId="0" applyFont="1" applyFill="1" applyAlignment="1">
      <alignment horizontal="center" vertical="center"/>
    </xf>
    <xf numFmtId="0" fontId="8" fillId="0" borderId="0" xfId="0" applyFont="1" applyAlignment="1">
      <alignment horizontal="left"/>
    </xf>
    <xf numFmtId="0" fontId="7" fillId="0" borderId="5" xfId="0" applyFont="1" applyBorder="1" applyAlignment="1">
      <alignment horizontal="center"/>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8" fillId="3" borderId="0" xfId="0" applyFont="1" applyFill="1" applyAlignment="1">
      <alignment horizontal="center" vertical="center"/>
    </xf>
    <xf numFmtId="0" fontId="7" fillId="0" borderId="0" xfId="0" applyFont="1" applyAlignment="1">
      <alignment horizontal="center"/>
    </xf>
    <xf numFmtId="0" fontId="8" fillId="2" borderId="0" xfId="0" applyFont="1" applyFill="1" applyAlignment="1">
      <alignment horizontal="left"/>
    </xf>
    <xf numFmtId="0" fontId="9" fillId="0" borderId="0" xfId="0" applyFont="1" applyAlignment="1">
      <alignment horizontal="left"/>
    </xf>
    <xf numFmtId="0" fontId="9" fillId="3" borderId="0"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4" borderId="0" xfId="0" applyFont="1" applyFill="1" applyAlignment="1">
      <alignment horizontal="left"/>
    </xf>
    <xf numFmtId="0" fontId="7" fillId="4" borderId="5" xfId="0" applyFont="1" applyFill="1" applyBorder="1" applyAlignment="1">
      <alignment horizontal="center"/>
    </xf>
    <xf numFmtId="0" fontId="8" fillId="0" borderId="0" xfId="0" applyFont="1" applyBorder="1" applyAlignment="1">
      <alignment horizontal="left"/>
    </xf>
    <xf numFmtId="3" fontId="15" fillId="0" borderId="0" xfId="0" applyNumberFormat="1" applyFont="1" applyAlignment="1">
      <alignment horizontal="center" vertical="center"/>
    </xf>
    <xf numFmtId="0" fontId="15" fillId="0" borderId="0" xfId="0" applyFont="1" applyAlignment="1">
      <alignment horizontal="center" vertical="center"/>
    </xf>
    <xf numFmtId="0" fontId="7" fillId="3" borderId="0" xfId="0" applyFont="1" applyFill="1" applyAlignment="1">
      <alignment horizontal="center" vertical="center"/>
    </xf>
    <xf numFmtId="0" fontId="8" fillId="0" borderId="0" xfId="0" applyFont="1" applyAlignment="1">
      <alignment horizontal="left" wrapText="1"/>
    </xf>
    <xf numFmtId="0" fontId="6" fillId="0" borderId="1" xfId="0" applyFont="1" applyBorder="1" applyAlignment="1">
      <alignment horizontal="center" vertical="center"/>
    </xf>
  </cellXfs>
  <cellStyles count="3">
    <cellStyle name="Millares" xfId="1" builtinId="3"/>
    <cellStyle name="Normal" xfId="0" builtinId="0"/>
    <cellStyle name="Porcentual"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171"/>
  <sheetViews>
    <sheetView tabSelected="1" zoomScale="70" zoomScaleNormal="70" workbookViewId="0">
      <selection activeCell="A2" sqref="A2:G3"/>
    </sheetView>
  </sheetViews>
  <sheetFormatPr baseColWidth="10" defaultRowHeight="12.75"/>
  <cols>
    <col min="1" max="1" width="7.140625" style="1" customWidth="1"/>
    <col min="2" max="2" width="35.85546875" style="1" customWidth="1"/>
    <col min="3" max="3" width="35.140625" style="1" customWidth="1"/>
    <col min="4" max="5" width="34.140625" style="1" customWidth="1"/>
    <col min="6" max="6" width="26.28515625" style="1" customWidth="1"/>
    <col min="7" max="7" width="18.5703125" style="1" customWidth="1"/>
    <col min="8" max="16384" width="11.42578125" style="1"/>
  </cols>
  <sheetData>
    <row r="1" spans="1:7" ht="69.75" customHeight="1">
      <c r="A1" s="138" t="s">
        <v>417</v>
      </c>
      <c r="B1" s="139"/>
      <c r="C1" s="139"/>
      <c r="D1" s="139"/>
      <c r="E1" s="139"/>
      <c r="F1" s="139"/>
      <c r="G1" s="139"/>
    </row>
    <row r="2" spans="1:7" ht="69.75" customHeight="1">
      <c r="A2" s="144" t="s">
        <v>160</v>
      </c>
      <c r="B2" s="145"/>
      <c r="C2" s="145"/>
      <c r="D2" s="145"/>
      <c r="E2" s="145"/>
      <c r="F2" s="145"/>
      <c r="G2" s="145"/>
    </row>
    <row r="3" spans="1:7" ht="69.75" customHeight="1">
      <c r="A3" s="138"/>
      <c r="B3" s="139"/>
      <c r="C3" s="139"/>
      <c r="D3" s="139"/>
      <c r="E3" s="139"/>
      <c r="F3" s="139"/>
      <c r="G3" s="139"/>
    </row>
    <row r="4" spans="1:7" s="3" customFormat="1" ht="41.25" customHeight="1">
      <c r="A4" s="143" t="s">
        <v>3</v>
      </c>
      <c r="B4" s="143" t="s">
        <v>278</v>
      </c>
      <c r="C4" s="143" t="s">
        <v>272</v>
      </c>
      <c r="D4" s="143" t="s">
        <v>158</v>
      </c>
      <c r="E4" s="129"/>
      <c r="F4" s="143" t="s">
        <v>1</v>
      </c>
      <c r="G4" s="140" t="s">
        <v>0</v>
      </c>
    </row>
    <row r="5" spans="1:7" ht="20.25" customHeight="1">
      <c r="A5" s="143"/>
      <c r="B5" s="143"/>
      <c r="C5" s="143"/>
      <c r="D5" s="143"/>
      <c r="E5" s="129" t="s">
        <v>419</v>
      </c>
      <c r="F5" s="143"/>
      <c r="G5" s="141"/>
    </row>
    <row r="6" spans="1:7" s="2" customFormat="1" ht="24.75" customHeight="1">
      <c r="A6" s="143"/>
      <c r="B6" s="143"/>
      <c r="C6" s="143"/>
      <c r="D6" s="143"/>
      <c r="E6" s="129"/>
      <c r="F6" s="143"/>
      <c r="G6" s="142"/>
    </row>
    <row r="7" spans="1:7" ht="66" customHeight="1">
      <c r="A7" s="153">
        <v>1</v>
      </c>
      <c r="B7" s="156" t="s">
        <v>162</v>
      </c>
      <c r="C7" s="150" t="s">
        <v>413</v>
      </c>
      <c r="D7" s="83" t="s">
        <v>157</v>
      </c>
      <c r="E7" s="83" t="s">
        <v>424</v>
      </c>
      <c r="F7" s="153" t="s">
        <v>119</v>
      </c>
      <c r="G7" s="81" t="s">
        <v>120</v>
      </c>
    </row>
    <row r="8" spans="1:7" ht="69" customHeight="1">
      <c r="A8" s="154"/>
      <c r="B8" s="157"/>
      <c r="C8" s="151"/>
      <c r="D8" s="83" t="s">
        <v>148</v>
      </c>
      <c r="E8" s="83" t="s">
        <v>425</v>
      </c>
      <c r="F8" s="154"/>
      <c r="G8" s="81" t="s">
        <v>114</v>
      </c>
    </row>
    <row r="9" spans="1:7" ht="65.25" customHeight="1">
      <c r="A9" s="154"/>
      <c r="B9" s="157"/>
      <c r="C9" s="151"/>
      <c r="D9" s="83" t="s">
        <v>115</v>
      </c>
      <c r="E9" s="83" t="s">
        <v>426</v>
      </c>
      <c r="F9" s="154"/>
      <c r="G9" s="81" t="s">
        <v>121</v>
      </c>
    </row>
    <row r="10" spans="1:7" ht="92.25" customHeight="1">
      <c r="A10" s="154"/>
      <c r="B10" s="157"/>
      <c r="C10" s="151"/>
      <c r="D10" s="83" t="s">
        <v>149</v>
      </c>
      <c r="E10" s="83" t="s">
        <v>427</v>
      </c>
      <c r="F10" s="154"/>
      <c r="G10" s="81" t="s">
        <v>123</v>
      </c>
    </row>
    <row r="11" spans="1:7" ht="47.25" customHeight="1">
      <c r="A11" s="154"/>
      <c r="B11" s="157"/>
      <c r="C11" s="151"/>
      <c r="D11" s="83" t="s">
        <v>118</v>
      </c>
      <c r="E11" s="83" t="s">
        <v>428</v>
      </c>
      <c r="F11" s="154"/>
      <c r="G11" s="81" t="s">
        <v>122</v>
      </c>
    </row>
    <row r="12" spans="1:7" ht="94.5" customHeight="1">
      <c r="A12" s="154"/>
      <c r="B12" s="157"/>
      <c r="C12" s="151"/>
      <c r="D12" s="83" t="s">
        <v>117</v>
      </c>
      <c r="E12" s="83" t="s">
        <v>429</v>
      </c>
      <c r="F12" s="154"/>
      <c r="G12" s="81" t="s">
        <v>116</v>
      </c>
    </row>
    <row r="13" spans="1:7" ht="126.75" customHeight="1">
      <c r="A13" s="155"/>
      <c r="B13" s="157"/>
      <c r="C13" s="152"/>
      <c r="D13" s="83" t="s">
        <v>127</v>
      </c>
      <c r="E13" s="83"/>
      <c r="F13" s="155"/>
      <c r="G13" s="81" t="s">
        <v>122</v>
      </c>
    </row>
    <row r="14" spans="1:7" ht="95.25" customHeight="1">
      <c r="A14" s="153">
        <v>2</v>
      </c>
      <c r="B14" s="157"/>
      <c r="C14" s="159" t="s">
        <v>126</v>
      </c>
      <c r="D14" s="83" t="s">
        <v>150</v>
      </c>
      <c r="E14" s="83" t="s">
        <v>430</v>
      </c>
      <c r="F14" s="153" t="s">
        <v>119</v>
      </c>
      <c r="G14" s="81" t="s">
        <v>124</v>
      </c>
    </row>
    <row r="15" spans="1:7" ht="88.5" customHeight="1">
      <c r="A15" s="154"/>
      <c r="B15" s="157"/>
      <c r="C15" s="160"/>
      <c r="D15" s="83" t="s">
        <v>161</v>
      </c>
      <c r="E15" s="83" t="s">
        <v>431</v>
      </c>
      <c r="F15" s="154"/>
      <c r="G15" s="81" t="s">
        <v>114</v>
      </c>
    </row>
    <row r="16" spans="1:7" ht="57.75" customHeight="1">
      <c r="A16" s="154"/>
      <c r="B16" s="157"/>
      <c r="C16" s="160"/>
      <c r="D16" s="83" t="s">
        <v>151</v>
      </c>
      <c r="E16" s="83" t="s">
        <v>432</v>
      </c>
      <c r="F16" s="154"/>
      <c r="G16" s="81" t="s">
        <v>122</v>
      </c>
    </row>
    <row r="17" spans="1:8" ht="78.75" customHeight="1">
      <c r="A17" s="155"/>
      <c r="B17" s="157"/>
      <c r="C17" s="161"/>
      <c r="D17" s="83" t="s">
        <v>125</v>
      </c>
      <c r="E17" s="83" t="s">
        <v>433</v>
      </c>
      <c r="F17" s="155"/>
      <c r="G17" s="81" t="s">
        <v>116</v>
      </c>
    </row>
    <row r="18" spans="1:8" ht="120" customHeight="1">
      <c r="A18" s="153">
        <v>3</v>
      </c>
      <c r="B18" s="157"/>
      <c r="C18" s="153" t="s">
        <v>414</v>
      </c>
      <c r="D18" s="83" t="s">
        <v>152</v>
      </c>
      <c r="E18" s="83" t="s">
        <v>434</v>
      </c>
      <c r="F18" s="153" t="s">
        <v>128</v>
      </c>
      <c r="G18" s="81" t="s">
        <v>131</v>
      </c>
    </row>
    <row r="19" spans="1:8" ht="78" customHeight="1">
      <c r="A19" s="154"/>
      <c r="B19" s="157"/>
      <c r="C19" s="154"/>
      <c r="D19" s="83" t="s">
        <v>153</v>
      </c>
      <c r="E19" s="83" t="s">
        <v>435</v>
      </c>
      <c r="F19" s="154"/>
      <c r="G19" s="81" t="s">
        <v>132</v>
      </c>
    </row>
    <row r="20" spans="1:8" ht="84" customHeight="1">
      <c r="A20" s="154"/>
      <c r="B20" s="157"/>
      <c r="C20" s="154"/>
      <c r="D20" s="83" t="s">
        <v>154</v>
      </c>
      <c r="E20" s="83" t="s">
        <v>436</v>
      </c>
      <c r="F20" s="154"/>
      <c r="G20" s="81" t="s">
        <v>133</v>
      </c>
    </row>
    <row r="21" spans="1:8" ht="63" customHeight="1">
      <c r="A21" s="154"/>
      <c r="B21" s="157"/>
      <c r="C21" s="154"/>
      <c r="D21" s="83" t="s">
        <v>129</v>
      </c>
      <c r="E21" s="83" t="s">
        <v>437</v>
      </c>
      <c r="F21" s="154"/>
      <c r="G21" s="81" t="s">
        <v>122</v>
      </c>
    </row>
    <row r="22" spans="1:8" ht="66.75" customHeight="1">
      <c r="A22" s="155"/>
      <c r="B22" s="158"/>
      <c r="C22" s="155"/>
      <c r="D22" s="84" t="s">
        <v>130</v>
      </c>
      <c r="E22" s="84" t="s">
        <v>438</v>
      </c>
      <c r="F22" s="155"/>
      <c r="G22" s="81" t="s">
        <v>116</v>
      </c>
    </row>
    <row r="23" spans="1:8" ht="117" customHeight="1">
      <c r="A23" s="91">
        <v>4</v>
      </c>
      <c r="B23" s="117" t="s">
        <v>134</v>
      </c>
      <c r="C23" s="83" t="s">
        <v>110</v>
      </c>
      <c r="D23" s="83" t="s">
        <v>111</v>
      </c>
      <c r="E23" s="83" t="s">
        <v>439</v>
      </c>
      <c r="F23" s="82" t="s">
        <v>128</v>
      </c>
      <c r="G23" s="81" t="s">
        <v>122</v>
      </c>
      <c r="H23" s="76"/>
    </row>
    <row r="24" spans="1:8" ht="58.5" customHeight="1">
      <c r="A24" s="153">
        <v>5</v>
      </c>
      <c r="B24" s="140" t="s">
        <v>112</v>
      </c>
      <c r="C24" s="153" t="s">
        <v>135</v>
      </c>
      <c r="D24" s="83" t="s">
        <v>155</v>
      </c>
      <c r="E24" s="83" t="s">
        <v>440</v>
      </c>
      <c r="F24" s="153" t="s">
        <v>128</v>
      </c>
      <c r="G24" s="81" t="s">
        <v>116</v>
      </c>
      <c r="H24" s="77" t="s">
        <v>136</v>
      </c>
    </row>
    <row r="25" spans="1:8" ht="103.5" customHeight="1">
      <c r="A25" s="154"/>
      <c r="B25" s="141"/>
      <c r="C25" s="154"/>
      <c r="D25" s="83" t="s">
        <v>415</v>
      </c>
      <c r="E25" s="83" t="s">
        <v>441</v>
      </c>
      <c r="F25" s="154"/>
      <c r="G25" s="81" t="s">
        <v>122</v>
      </c>
      <c r="H25" s="77"/>
    </row>
    <row r="26" spans="1:8" ht="131.25" customHeight="1">
      <c r="A26" s="155"/>
      <c r="B26" s="142"/>
      <c r="C26" s="155"/>
      <c r="D26" s="83" t="s">
        <v>137</v>
      </c>
      <c r="E26" s="83"/>
      <c r="F26" s="155"/>
      <c r="G26" s="81" t="s">
        <v>116</v>
      </c>
      <c r="H26" s="77"/>
    </row>
    <row r="27" spans="1:8" ht="42.75" customHeight="1">
      <c r="A27" s="153">
        <v>6</v>
      </c>
      <c r="B27" s="140" t="s">
        <v>138</v>
      </c>
      <c r="C27" s="153" t="s">
        <v>139</v>
      </c>
      <c r="D27" s="118" t="s">
        <v>156</v>
      </c>
      <c r="E27" s="118" t="s">
        <v>442</v>
      </c>
      <c r="F27" s="153" t="s">
        <v>119</v>
      </c>
      <c r="G27" s="81" t="s">
        <v>144</v>
      </c>
    </row>
    <row r="28" spans="1:8" ht="72" customHeight="1">
      <c r="A28" s="154"/>
      <c r="B28" s="141"/>
      <c r="C28" s="154"/>
      <c r="D28" s="83" t="s">
        <v>140</v>
      </c>
      <c r="E28" s="83" t="s">
        <v>423</v>
      </c>
      <c r="F28" s="154"/>
      <c r="G28" s="81" t="s">
        <v>122</v>
      </c>
      <c r="H28" s="76"/>
    </row>
    <row r="29" spans="1:8" ht="50.25" customHeight="1">
      <c r="A29" s="154"/>
      <c r="B29" s="141"/>
      <c r="C29" s="154"/>
      <c r="D29" s="83" t="s">
        <v>141</v>
      </c>
      <c r="E29" s="83" t="s">
        <v>443</v>
      </c>
      <c r="F29" s="154"/>
      <c r="G29" s="81" t="s">
        <v>122</v>
      </c>
      <c r="H29" s="76"/>
    </row>
    <row r="30" spans="1:8" ht="50.25" customHeight="1">
      <c r="A30" s="154"/>
      <c r="B30" s="141"/>
      <c r="C30" s="154"/>
      <c r="D30" s="83" t="s">
        <v>142</v>
      </c>
      <c r="E30" s="83" t="s">
        <v>444</v>
      </c>
      <c r="F30" s="154"/>
      <c r="G30" s="81" t="s">
        <v>122</v>
      </c>
      <c r="H30" s="76"/>
    </row>
    <row r="31" spans="1:8" ht="39.75" customHeight="1">
      <c r="A31" s="155"/>
      <c r="B31" s="142"/>
      <c r="C31" s="155"/>
      <c r="D31" s="83" t="s">
        <v>143</v>
      </c>
      <c r="E31" s="83" t="s">
        <v>445</v>
      </c>
      <c r="F31" s="155"/>
      <c r="G31" s="81" t="s">
        <v>122</v>
      </c>
      <c r="H31" s="76"/>
    </row>
    <row r="32" spans="1:8" ht="56.25" customHeight="1">
      <c r="A32" s="149">
        <v>7</v>
      </c>
      <c r="B32" s="143" t="s">
        <v>113</v>
      </c>
      <c r="C32" s="149" t="s">
        <v>159</v>
      </c>
      <c r="D32" s="78" t="s">
        <v>146</v>
      </c>
      <c r="E32" s="132" t="s">
        <v>446</v>
      </c>
      <c r="F32" s="146" t="s">
        <v>119</v>
      </c>
      <c r="G32" s="81" t="s">
        <v>122</v>
      </c>
    </row>
    <row r="33" spans="1:7" ht="71.25" customHeight="1">
      <c r="A33" s="149"/>
      <c r="B33" s="143"/>
      <c r="C33" s="149"/>
      <c r="D33" s="78" t="s">
        <v>145</v>
      </c>
      <c r="E33" s="133" t="s">
        <v>446</v>
      </c>
      <c r="F33" s="147"/>
      <c r="G33" s="81" t="s">
        <v>122</v>
      </c>
    </row>
    <row r="34" spans="1:7" ht="60.75" customHeight="1">
      <c r="A34" s="149"/>
      <c r="B34" s="143"/>
      <c r="C34" s="149"/>
      <c r="D34" s="119" t="s">
        <v>147</v>
      </c>
      <c r="E34" s="134" t="s">
        <v>446</v>
      </c>
      <c r="F34" s="148"/>
      <c r="G34" s="81" t="s">
        <v>116</v>
      </c>
    </row>
    <row r="35" spans="1:7" ht="12.75" customHeight="1">
      <c r="A35" s="142" t="s">
        <v>3</v>
      </c>
      <c r="B35" s="142" t="s">
        <v>271</v>
      </c>
      <c r="C35" s="142" t="s">
        <v>272</v>
      </c>
      <c r="D35" s="143" t="s">
        <v>158</v>
      </c>
      <c r="E35" s="128"/>
      <c r="F35" s="142" t="s">
        <v>1</v>
      </c>
      <c r="G35" s="141" t="s">
        <v>0</v>
      </c>
    </row>
    <row r="36" spans="1:7" ht="12.75" customHeight="1">
      <c r="A36" s="143"/>
      <c r="B36" s="143"/>
      <c r="C36" s="143"/>
      <c r="D36" s="143"/>
      <c r="E36" s="129"/>
      <c r="F36" s="143"/>
      <c r="G36" s="141"/>
    </row>
    <row r="37" spans="1:7">
      <c r="A37" s="143"/>
      <c r="B37" s="143"/>
      <c r="C37" s="143"/>
      <c r="D37" s="143"/>
      <c r="E37" s="129"/>
      <c r="F37" s="143"/>
      <c r="G37" s="142"/>
    </row>
    <row r="38" spans="1:7" ht="409.5">
      <c r="A38" s="79">
        <v>1</v>
      </c>
      <c r="B38" s="79" t="s">
        <v>163</v>
      </c>
      <c r="C38" s="80" t="s">
        <v>164</v>
      </c>
      <c r="D38" s="80" t="s">
        <v>229</v>
      </c>
      <c r="E38" s="80" t="s">
        <v>447</v>
      </c>
      <c r="F38" s="80" t="s">
        <v>165</v>
      </c>
      <c r="G38" s="81" t="s">
        <v>166</v>
      </c>
    </row>
    <row r="39" spans="1:7" ht="408">
      <c r="A39" s="82">
        <v>3</v>
      </c>
      <c r="B39" s="83" t="s">
        <v>167</v>
      </c>
      <c r="C39" s="83" t="s">
        <v>264</v>
      </c>
      <c r="D39" s="83" t="s">
        <v>263</v>
      </c>
      <c r="E39" s="83" t="s">
        <v>448</v>
      </c>
      <c r="F39" s="83" t="s">
        <v>168</v>
      </c>
      <c r="G39" s="81" t="s">
        <v>169</v>
      </c>
    </row>
    <row r="40" spans="1:7" ht="204">
      <c r="A40" s="85">
        <v>1</v>
      </c>
      <c r="B40" s="85" t="s">
        <v>170</v>
      </c>
      <c r="C40" s="83" t="s">
        <v>172</v>
      </c>
      <c r="D40" s="83" t="s">
        <v>171</v>
      </c>
      <c r="E40" s="83" t="s">
        <v>422</v>
      </c>
      <c r="F40" s="80" t="s">
        <v>173</v>
      </c>
      <c r="G40" s="81" t="s">
        <v>169</v>
      </c>
    </row>
    <row r="41" spans="1:7" ht="89.25" customHeight="1">
      <c r="A41" s="153">
        <v>8</v>
      </c>
      <c r="B41" s="153" t="s">
        <v>174</v>
      </c>
      <c r="C41" s="84" t="s">
        <v>176</v>
      </c>
      <c r="D41" s="83" t="s">
        <v>175</v>
      </c>
      <c r="E41" s="83"/>
      <c r="F41" s="83" t="s">
        <v>177</v>
      </c>
      <c r="G41" s="81" t="s">
        <v>166</v>
      </c>
    </row>
    <row r="42" spans="1:7" ht="63.75">
      <c r="A42" s="154"/>
      <c r="B42" s="154"/>
      <c r="C42" s="84" t="s">
        <v>178</v>
      </c>
      <c r="D42" s="83" t="s">
        <v>265</v>
      </c>
      <c r="E42" s="83"/>
      <c r="F42" s="83" t="s">
        <v>179</v>
      </c>
      <c r="G42" s="81" t="s">
        <v>166</v>
      </c>
    </row>
    <row r="43" spans="1:7" ht="102">
      <c r="A43" s="154"/>
      <c r="B43" s="154"/>
      <c r="C43" s="83" t="s">
        <v>266</v>
      </c>
      <c r="D43" s="83" t="s">
        <v>267</v>
      </c>
      <c r="E43" s="83"/>
      <c r="F43" s="83" t="s">
        <v>180</v>
      </c>
      <c r="G43" s="81" t="s">
        <v>166</v>
      </c>
    </row>
    <row r="44" spans="1:7" ht="89.25">
      <c r="A44" s="154"/>
      <c r="B44" s="154"/>
      <c r="C44" s="83" t="s">
        <v>269</v>
      </c>
      <c r="D44" s="83" t="s">
        <v>268</v>
      </c>
      <c r="E44" s="83"/>
      <c r="F44" s="83" t="s">
        <v>180</v>
      </c>
      <c r="G44" s="81" t="s">
        <v>166</v>
      </c>
    </row>
    <row r="45" spans="1:7" ht="102">
      <c r="A45" s="154"/>
      <c r="B45" s="154"/>
      <c r="C45" s="83" t="s">
        <v>270</v>
      </c>
      <c r="D45" s="83" t="s">
        <v>181</v>
      </c>
      <c r="E45" s="83"/>
      <c r="F45" s="83" t="s">
        <v>182</v>
      </c>
      <c r="G45" s="81" t="s">
        <v>166</v>
      </c>
    </row>
    <row r="46" spans="1:7" ht="127.5">
      <c r="A46" s="154"/>
      <c r="B46" s="154"/>
      <c r="C46" s="83" t="s">
        <v>184</v>
      </c>
      <c r="D46" s="83" t="s">
        <v>183</v>
      </c>
      <c r="E46" s="83"/>
      <c r="F46" s="83" t="s">
        <v>182</v>
      </c>
      <c r="G46" s="81" t="s">
        <v>166</v>
      </c>
    </row>
    <row r="47" spans="1:7" ht="140.25">
      <c r="A47" s="154"/>
      <c r="B47" s="154"/>
      <c r="C47" s="83" t="s">
        <v>185</v>
      </c>
      <c r="D47" s="83" t="s">
        <v>273</v>
      </c>
      <c r="E47" s="83"/>
      <c r="F47" s="83" t="s">
        <v>186</v>
      </c>
      <c r="G47" s="81" t="s">
        <v>166</v>
      </c>
    </row>
    <row r="48" spans="1:7" ht="88.5" customHeight="1">
      <c r="A48" s="154"/>
      <c r="B48" s="154"/>
      <c r="C48" s="83" t="s">
        <v>188</v>
      </c>
      <c r="D48" s="83" t="s">
        <v>187</v>
      </c>
      <c r="E48" s="83"/>
      <c r="F48" s="83" t="s">
        <v>189</v>
      </c>
      <c r="G48" s="81" t="s">
        <v>166</v>
      </c>
    </row>
    <row r="49" spans="1:7" ht="76.5">
      <c r="A49" s="82">
        <v>1</v>
      </c>
      <c r="B49" s="80" t="s">
        <v>190</v>
      </c>
      <c r="C49" s="83" t="s">
        <v>192</v>
      </c>
      <c r="D49" s="84" t="s">
        <v>191</v>
      </c>
      <c r="E49" s="84"/>
      <c r="F49" s="83" t="s">
        <v>193</v>
      </c>
      <c r="G49" s="86" t="s">
        <v>169</v>
      </c>
    </row>
    <row r="50" spans="1:7" ht="127.5">
      <c r="A50" s="82">
        <v>2</v>
      </c>
      <c r="B50" s="80" t="s">
        <v>194</v>
      </c>
      <c r="C50" s="83" t="s">
        <v>196</v>
      </c>
      <c r="D50" s="83" t="s">
        <v>195</v>
      </c>
      <c r="E50" s="83"/>
      <c r="F50" s="83" t="s">
        <v>197</v>
      </c>
      <c r="G50" s="86" t="s">
        <v>169</v>
      </c>
    </row>
    <row r="51" spans="1:7" ht="76.5" customHeight="1">
      <c r="A51" s="149">
        <v>3</v>
      </c>
      <c r="B51" s="149" t="s">
        <v>198</v>
      </c>
      <c r="C51" s="87" t="s">
        <v>200</v>
      </c>
      <c r="D51" s="88" t="s">
        <v>199</v>
      </c>
      <c r="E51" s="88"/>
      <c r="F51" s="83" t="s">
        <v>201</v>
      </c>
      <c r="G51" s="86" t="s">
        <v>169</v>
      </c>
    </row>
    <row r="52" spans="1:7" ht="63.75">
      <c r="A52" s="149"/>
      <c r="B52" s="149"/>
      <c r="C52" s="87" t="s">
        <v>203</v>
      </c>
      <c r="D52" s="81" t="s">
        <v>202</v>
      </c>
      <c r="E52" s="81"/>
      <c r="F52" s="83" t="s">
        <v>204</v>
      </c>
      <c r="G52" s="86" t="s">
        <v>169</v>
      </c>
    </row>
    <row r="53" spans="1:7" ht="102">
      <c r="A53" s="149"/>
      <c r="B53" s="149"/>
      <c r="C53" s="87" t="s">
        <v>205</v>
      </c>
      <c r="D53" s="88" t="s">
        <v>274</v>
      </c>
      <c r="E53" s="88"/>
      <c r="F53" s="83" t="s">
        <v>206</v>
      </c>
      <c r="G53" s="81" t="s">
        <v>169</v>
      </c>
    </row>
    <row r="54" spans="1:7" ht="76.5" customHeight="1">
      <c r="A54" s="153">
        <v>6</v>
      </c>
      <c r="B54" s="153" t="s">
        <v>207</v>
      </c>
      <c r="C54" s="84" t="s">
        <v>208</v>
      </c>
      <c r="D54" s="83" t="s">
        <v>275</v>
      </c>
      <c r="E54" s="83"/>
      <c r="F54" s="83" t="s">
        <v>209</v>
      </c>
      <c r="G54" s="81" t="s">
        <v>166</v>
      </c>
    </row>
    <row r="55" spans="1:7" ht="98.25" customHeight="1">
      <c r="A55" s="154"/>
      <c r="B55" s="154"/>
      <c r="C55" s="83" t="s">
        <v>276</v>
      </c>
      <c r="D55" s="83" t="s">
        <v>210</v>
      </c>
      <c r="E55" s="83"/>
      <c r="F55" s="83" t="s">
        <v>211</v>
      </c>
      <c r="G55" s="81" t="s">
        <v>169</v>
      </c>
    </row>
    <row r="56" spans="1:7" ht="76.5">
      <c r="A56" s="154"/>
      <c r="B56" s="154"/>
      <c r="C56" s="83" t="s">
        <v>212</v>
      </c>
      <c r="D56" s="83" t="s">
        <v>213</v>
      </c>
      <c r="E56" s="83"/>
      <c r="F56" s="83" t="s">
        <v>214</v>
      </c>
      <c r="G56" s="81" t="s">
        <v>169</v>
      </c>
    </row>
    <row r="57" spans="1:7" ht="127.5">
      <c r="A57" s="154"/>
      <c r="B57" s="154"/>
      <c r="C57" s="80" t="s">
        <v>216</v>
      </c>
      <c r="D57" s="80" t="s">
        <v>215</v>
      </c>
      <c r="E57" s="80"/>
      <c r="F57" s="80" t="s">
        <v>217</v>
      </c>
      <c r="G57" s="81" t="s">
        <v>169</v>
      </c>
    </row>
    <row r="58" spans="1:7" ht="76.5">
      <c r="A58" s="154"/>
      <c r="B58" s="154"/>
      <c r="C58" s="80" t="s">
        <v>219</v>
      </c>
      <c r="D58" s="83" t="s">
        <v>218</v>
      </c>
      <c r="E58" s="83"/>
      <c r="F58" s="83" t="s">
        <v>220</v>
      </c>
      <c r="G58" s="81" t="s">
        <v>166</v>
      </c>
    </row>
    <row r="59" spans="1:7" ht="76.5">
      <c r="A59" s="155"/>
      <c r="B59" s="155"/>
      <c r="C59" s="89" t="s">
        <v>221</v>
      </c>
      <c r="D59" s="80" t="s">
        <v>277</v>
      </c>
      <c r="E59" s="80"/>
      <c r="F59" s="83" t="s">
        <v>222</v>
      </c>
      <c r="G59" s="81" t="s">
        <v>169</v>
      </c>
    </row>
    <row r="60" spans="1:7" ht="140.25">
      <c r="A60" s="149">
        <v>2</v>
      </c>
      <c r="B60" s="143" t="s">
        <v>223</v>
      </c>
      <c r="C60" s="81" t="s">
        <v>225</v>
      </c>
      <c r="D60" s="81" t="s">
        <v>224</v>
      </c>
      <c r="E60" s="81"/>
      <c r="F60" s="83" t="s">
        <v>226</v>
      </c>
      <c r="G60" s="81" t="s">
        <v>169</v>
      </c>
    </row>
    <row r="61" spans="1:7" ht="178.5">
      <c r="A61" s="149"/>
      <c r="B61" s="143"/>
      <c r="C61" s="88" t="s">
        <v>227</v>
      </c>
      <c r="D61" s="88"/>
      <c r="E61" s="88"/>
      <c r="F61" s="90" t="s">
        <v>228</v>
      </c>
      <c r="G61" s="81" t="s">
        <v>169</v>
      </c>
    </row>
    <row r="62" spans="1:7" ht="12.75" customHeight="1">
      <c r="A62" s="143" t="s">
        <v>3</v>
      </c>
      <c r="B62" s="143" t="s">
        <v>278</v>
      </c>
      <c r="C62" s="143" t="s">
        <v>272</v>
      </c>
      <c r="D62" s="143" t="s">
        <v>158</v>
      </c>
      <c r="E62" s="129"/>
      <c r="F62" s="143" t="s">
        <v>1</v>
      </c>
      <c r="G62" s="140" t="s">
        <v>0</v>
      </c>
    </row>
    <row r="63" spans="1:7" ht="12.75" customHeight="1">
      <c r="A63" s="143"/>
      <c r="B63" s="143"/>
      <c r="C63" s="143"/>
      <c r="D63" s="143"/>
      <c r="E63" s="129"/>
      <c r="F63" s="143"/>
      <c r="G63" s="141"/>
    </row>
    <row r="64" spans="1:7">
      <c r="A64" s="143"/>
      <c r="B64" s="143"/>
      <c r="C64" s="143"/>
      <c r="D64" s="143"/>
      <c r="E64" s="129"/>
      <c r="F64" s="143"/>
      <c r="G64" s="142"/>
    </row>
    <row r="65" spans="1:7" ht="51">
      <c r="A65" s="92">
        <v>5</v>
      </c>
      <c r="B65" s="140" t="s">
        <v>230</v>
      </c>
      <c r="C65" s="83" t="s">
        <v>231</v>
      </c>
      <c r="D65" s="83" t="s">
        <v>231</v>
      </c>
      <c r="E65" s="83"/>
      <c r="F65" s="83" t="s">
        <v>232</v>
      </c>
      <c r="G65" s="81"/>
    </row>
    <row r="66" spans="1:7" ht="76.5">
      <c r="A66" s="93"/>
      <c r="B66" s="154"/>
      <c r="C66" s="83" t="s">
        <v>233</v>
      </c>
      <c r="D66" s="83" t="s">
        <v>234</v>
      </c>
      <c r="E66" s="83"/>
      <c r="F66" s="84" t="s">
        <v>235</v>
      </c>
      <c r="G66" s="84"/>
    </row>
    <row r="67" spans="1:7" ht="63.75">
      <c r="A67" s="82"/>
      <c r="B67" s="94" t="s">
        <v>236</v>
      </c>
      <c r="C67" s="83" t="s">
        <v>237</v>
      </c>
      <c r="D67" s="83" t="s">
        <v>238</v>
      </c>
      <c r="E67" s="83"/>
      <c r="F67" s="83" t="s">
        <v>239</v>
      </c>
      <c r="G67" s="86"/>
    </row>
    <row r="68" spans="1:7" ht="114.75">
      <c r="A68" s="85"/>
      <c r="B68" s="94" t="s">
        <v>240</v>
      </c>
      <c r="C68" s="83" t="s">
        <v>241</v>
      </c>
      <c r="D68" s="83" t="s">
        <v>242</v>
      </c>
      <c r="E68" s="83"/>
      <c r="F68" s="83"/>
      <c r="G68" s="86"/>
    </row>
    <row r="69" spans="1:7" ht="76.5">
      <c r="A69" s="92"/>
      <c r="B69" s="79" t="s">
        <v>243</v>
      </c>
      <c r="C69" s="87" t="s">
        <v>244</v>
      </c>
      <c r="D69" s="95" t="s">
        <v>245</v>
      </c>
      <c r="E69" s="95"/>
      <c r="F69" s="83" t="s">
        <v>246</v>
      </c>
      <c r="G69" s="86"/>
    </row>
    <row r="70" spans="1:7" ht="63.75">
      <c r="A70" s="96"/>
      <c r="B70" s="79" t="s">
        <v>247</v>
      </c>
      <c r="C70" s="97" t="s">
        <v>248</v>
      </c>
      <c r="D70" s="98" t="s">
        <v>249</v>
      </c>
      <c r="E70" s="98"/>
      <c r="F70" s="83" t="s">
        <v>250</v>
      </c>
      <c r="G70" s="86"/>
    </row>
    <row r="71" spans="1:7" ht="63.75">
      <c r="A71" s="99"/>
      <c r="B71" s="100" t="s">
        <v>251</v>
      </c>
      <c r="C71" s="112" t="s">
        <v>252</v>
      </c>
      <c r="D71" s="101" t="s">
        <v>253</v>
      </c>
      <c r="E71" s="101"/>
      <c r="F71" s="102" t="s">
        <v>254</v>
      </c>
      <c r="G71" s="103"/>
    </row>
    <row r="72" spans="1:7" ht="25.5" customHeight="1">
      <c r="A72" s="83"/>
      <c r="B72" s="140" t="s">
        <v>255</v>
      </c>
      <c r="C72" s="104" t="s">
        <v>256</v>
      </c>
      <c r="D72" s="162" t="s">
        <v>257</v>
      </c>
      <c r="E72" s="130"/>
      <c r="F72" s="105"/>
      <c r="G72" s="106"/>
    </row>
    <row r="73" spans="1:7" ht="63.75">
      <c r="A73" s="96"/>
      <c r="B73" s="141"/>
      <c r="C73" s="104" t="s">
        <v>258</v>
      </c>
      <c r="D73" s="163"/>
      <c r="E73" s="131"/>
      <c r="F73" s="93"/>
      <c r="G73" s="107"/>
    </row>
    <row r="74" spans="1:7" ht="51">
      <c r="A74" s="96"/>
      <c r="B74" s="141"/>
      <c r="C74" s="108" t="s">
        <v>259</v>
      </c>
      <c r="D74" s="163"/>
      <c r="E74" s="131"/>
      <c r="F74" s="99"/>
      <c r="G74" s="107"/>
    </row>
    <row r="75" spans="1:7" ht="26.25" thickBot="1">
      <c r="A75" s="96"/>
      <c r="B75" s="142"/>
      <c r="C75" s="104" t="s">
        <v>260</v>
      </c>
      <c r="D75" s="164"/>
      <c r="E75" s="131"/>
      <c r="F75" s="96"/>
      <c r="G75" s="109"/>
    </row>
    <row r="76" spans="1:7" ht="25.5">
      <c r="A76" s="96"/>
      <c r="B76" s="110" t="s">
        <v>261</v>
      </c>
      <c r="C76" s="87" t="s">
        <v>262</v>
      </c>
      <c r="D76" s="88"/>
      <c r="E76" s="88"/>
      <c r="F76" s="111"/>
      <c r="G76" s="109"/>
    </row>
    <row r="77" spans="1:7" ht="12.75" customHeight="1">
      <c r="A77" s="143" t="s">
        <v>3</v>
      </c>
      <c r="B77" s="143" t="s">
        <v>278</v>
      </c>
      <c r="C77" s="143" t="s">
        <v>272</v>
      </c>
      <c r="D77" s="143" t="s">
        <v>158</v>
      </c>
      <c r="E77" s="129"/>
      <c r="F77" s="143" t="s">
        <v>1</v>
      </c>
      <c r="G77" s="140" t="s">
        <v>0</v>
      </c>
    </row>
    <row r="78" spans="1:7" ht="12.75" customHeight="1">
      <c r="A78" s="143"/>
      <c r="B78" s="143"/>
      <c r="C78" s="143"/>
      <c r="D78" s="143"/>
      <c r="E78" s="129"/>
      <c r="F78" s="143"/>
      <c r="G78" s="141"/>
    </row>
    <row r="79" spans="1:7" ht="43.5" customHeight="1">
      <c r="A79" s="143"/>
      <c r="B79" s="143"/>
      <c r="C79" s="143"/>
      <c r="D79" s="143"/>
      <c r="E79" s="129"/>
      <c r="F79" s="143"/>
      <c r="G79" s="142"/>
    </row>
    <row r="80" spans="1:7" ht="150" customHeight="1">
      <c r="A80" s="92">
        <v>1</v>
      </c>
      <c r="B80" s="153" t="s">
        <v>416</v>
      </c>
      <c r="C80" s="83" t="s">
        <v>279</v>
      </c>
      <c r="D80" s="120" t="s">
        <v>280</v>
      </c>
      <c r="E80" s="120"/>
      <c r="F80" s="83" t="s">
        <v>281</v>
      </c>
      <c r="G80" s="81" t="s">
        <v>282</v>
      </c>
    </row>
    <row r="81" spans="1:7" ht="127.5">
      <c r="A81" s="93"/>
      <c r="B81" s="154"/>
      <c r="C81" s="80" t="s">
        <v>283</v>
      </c>
      <c r="D81" s="121" t="s">
        <v>284</v>
      </c>
      <c r="E81" s="121"/>
      <c r="F81" s="83" t="s">
        <v>285</v>
      </c>
      <c r="G81" s="81" t="s">
        <v>282</v>
      </c>
    </row>
    <row r="82" spans="1:7" ht="165.75">
      <c r="A82" s="93"/>
      <c r="B82" s="154"/>
      <c r="C82" s="83" t="s">
        <v>286</v>
      </c>
      <c r="D82" s="92" t="s">
        <v>287</v>
      </c>
      <c r="E82" s="92"/>
      <c r="F82" s="83" t="s">
        <v>288</v>
      </c>
      <c r="G82" s="81" t="s">
        <v>282</v>
      </c>
    </row>
    <row r="83" spans="1:7" ht="51">
      <c r="A83" s="85">
        <v>2</v>
      </c>
      <c r="B83" s="122" t="s">
        <v>289</v>
      </c>
      <c r="C83" s="116" t="s">
        <v>290</v>
      </c>
      <c r="D83" s="120" t="s">
        <v>291</v>
      </c>
      <c r="E83" s="135"/>
      <c r="F83" s="83" t="s">
        <v>292</v>
      </c>
      <c r="G83" s="81" t="s">
        <v>282</v>
      </c>
    </row>
    <row r="84" spans="1:7" ht="63.75">
      <c r="A84" s="111"/>
      <c r="B84" s="122" t="s">
        <v>293</v>
      </c>
      <c r="C84" s="97" t="s">
        <v>294</v>
      </c>
      <c r="D84" s="83" t="s">
        <v>295</v>
      </c>
      <c r="E84" s="78"/>
      <c r="F84" s="83" t="s">
        <v>296</v>
      </c>
      <c r="G84" s="81" t="s">
        <v>282</v>
      </c>
    </row>
    <row r="85" spans="1:7" ht="63.75">
      <c r="A85" s="83"/>
      <c r="B85" s="120" t="s">
        <v>297</v>
      </c>
      <c r="C85" s="87" t="s">
        <v>298</v>
      </c>
      <c r="D85" s="81" t="s">
        <v>299</v>
      </c>
      <c r="E85" s="81"/>
      <c r="F85" s="83" t="s">
        <v>300</v>
      </c>
      <c r="G85" s="81" t="s">
        <v>282</v>
      </c>
    </row>
    <row r="86" spans="1:7" ht="89.25">
      <c r="A86" s="83"/>
      <c r="B86" s="123" t="s">
        <v>301</v>
      </c>
      <c r="C86" s="120" t="s">
        <v>302</v>
      </c>
      <c r="D86" s="81" t="s">
        <v>303</v>
      </c>
      <c r="E86" s="81"/>
      <c r="F86" s="83" t="s">
        <v>304</v>
      </c>
      <c r="G86" s="81" t="s">
        <v>282</v>
      </c>
    </row>
    <row r="87" spans="1:7" ht="89.25">
      <c r="A87" s="83"/>
      <c r="B87" s="124" t="s">
        <v>305</v>
      </c>
      <c r="C87" s="120" t="s">
        <v>306</v>
      </c>
      <c r="D87" s="81" t="s">
        <v>307</v>
      </c>
      <c r="E87" s="81"/>
      <c r="F87" s="83" t="s">
        <v>308</v>
      </c>
      <c r="G87" s="81" t="s">
        <v>282</v>
      </c>
    </row>
    <row r="88" spans="1:7" ht="127.5">
      <c r="A88" s="83"/>
      <c r="B88" s="123" t="s">
        <v>309</v>
      </c>
      <c r="C88" s="124" t="s">
        <v>310</v>
      </c>
      <c r="D88" s="81" t="s">
        <v>311</v>
      </c>
      <c r="E88" s="81"/>
      <c r="F88" s="83" t="s">
        <v>312</v>
      </c>
      <c r="G88" s="81" t="s">
        <v>282</v>
      </c>
    </row>
    <row r="89" spans="1:7" ht="140.25">
      <c r="A89" s="83"/>
      <c r="B89" s="123" t="s">
        <v>313</v>
      </c>
      <c r="C89" s="123" t="s">
        <v>314</v>
      </c>
      <c r="D89" s="81" t="s">
        <v>315</v>
      </c>
      <c r="E89" s="81"/>
      <c r="F89" s="83" t="s">
        <v>316</v>
      </c>
      <c r="G89" s="86" t="s">
        <v>317</v>
      </c>
    </row>
    <row r="90" spans="1:7" ht="76.5">
      <c r="A90" s="83"/>
      <c r="B90" s="123" t="s">
        <v>318</v>
      </c>
      <c r="C90" s="123" t="s">
        <v>319</v>
      </c>
      <c r="D90" s="81" t="s">
        <v>320</v>
      </c>
      <c r="E90" s="81"/>
      <c r="F90" s="83" t="s">
        <v>321</v>
      </c>
      <c r="G90" s="81" t="s">
        <v>282</v>
      </c>
    </row>
    <row r="91" spans="1:7" ht="114.75">
      <c r="A91" s="83"/>
      <c r="B91" s="125" t="s">
        <v>322</v>
      </c>
      <c r="C91" s="87" t="s">
        <v>323</v>
      </c>
      <c r="D91" s="81" t="s">
        <v>324</v>
      </c>
      <c r="E91" s="81"/>
      <c r="F91" s="83" t="s">
        <v>321</v>
      </c>
      <c r="G91" s="81" t="s">
        <v>282</v>
      </c>
    </row>
    <row r="92" spans="1:7" ht="51">
      <c r="A92" s="83"/>
      <c r="B92" s="125" t="s">
        <v>325</v>
      </c>
      <c r="C92" s="87" t="s">
        <v>326</v>
      </c>
      <c r="D92" s="81" t="s">
        <v>327</v>
      </c>
      <c r="E92" s="81"/>
      <c r="F92" s="83" t="s">
        <v>328</v>
      </c>
      <c r="G92" s="81" t="s">
        <v>329</v>
      </c>
    </row>
    <row r="93" spans="1:7" ht="178.5">
      <c r="A93" s="83"/>
      <c r="B93" s="125" t="s">
        <v>330</v>
      </c>
      <c r="C93" s="87" t="s">
        <v>331</v>
      </c>
      <c r="D93" s="81" t="s">
        <v>332</v>
      </c>
      <c r="E93" s="81"/>
      <c r="F93" s="83" t="s">
        <v>321</v>
      </c>
      <c r="G93" s="81" t="s">
        <v>282</v>
      </c>
    </row>
    <row r="94" spans="1:7" ht="51">
      <c r="A94" s="83"/>
      <c r="B94" s="120" t="s">
        <v>333</v>
      </c>
      <c r="C94" s="87" t="s">
        <v>334</v>
      </c>
      <c r="D94" s="81" t="s">
        <v>335</v>
      </c>
      <c r="E94" s="81"/>
      <c r="F94" s="83" t="s">
        <v>336</v>
      </c>
      <c r="G94" s="81" t="s">
        <v>337</v>
      </c>
    </row>
    <row r="95" spans="1:7" ht="63.75">
      <c r="A95" s="83"/>
      <c r="B95" s="120" t="s">
        <v>338</v>
      </c>
      <c r="C95" s="87" t="s">
        <v>339</v>
      </c>
      <c r="D95" s="81" t="s">
        <v>340</v>
      </c>
      <c r="E95" s="81"/>
      <c r="F95" s="83" t="s">
        <v>341</v>
      </c>
      <c r="G95" s="81" t="s">
        <v>342</v>
      </c>
    </row>
    <row r="96" spans="1:7" ht="63.75">
      <c r="A96" s="83"/>
      <c r="B96" s="125" t="s">
        <v>343</v>
      </c>
      <c r="C96" s="87" t="s">
        <v>344</v>
      </c>
      <c r="D96" s="81" t="s">
        <v>345</v>
      </c>
      <c r="E96" s="81"/>
      <c r="F96" s="83" t="s">
        <v>346</v>
      </c>
      <c r="G96" s="81" t="s">
        <v>347</v>
      </c>
    </row>
    <row r="97" spans="1:7" ht="51">
      <c r="A97" s="83"/>
      <c r="B97" s="125" t="s">
        <v>348</v>
      </c>
      <c r="C97" s="87" t="s">
        <v>349</v>
      </c>
      <c r="D97" s="81" t="s">
        <v>350</v>
      </c>
      <c r="E97" s="81"/>
      <c r="F97" s="83" t="s">
        <v>351</v>
      </c>
      <c r="G97" s="81" t="s">
        <v>282</v>
      </c>
    </row>
    <row r="98" spans="1:7" ht="114.75">
      <c r="A98" s="83"/>
      <c r="B98" s="120" t="s">
        <v>352</v>
      </c>
      <c r="C98" s="87" t="s">
        <v>353</v>
      </c>
      <c r="D98" s="88" t="s">
        <v>354</v>
      </c>
      <c r="E98" s="88"/>
      <c r="F98" s="83" t="s">
        <v>355</v>
      </c>
      <c r="G98" s="81" t="s">
        <v>282</v>
      </c>
    </row>
    <row r="99" spans="1:7" ht="12.75" customHeight="1">
      <c r="A99" s="143" t="s">
        <v>3</v>
      </c>
      <c r="B99" s="143" t="s">
        <v>278</v>
      </c>
      <c r="C99" s="143" t="s">
        <v>272</v>
      </c>
      <c r="D99" s="143" t="s">
        <v>158</v>
      </c>
      <c r="E99" s="110"/>
      <c r="F99" s="140" t="s">
        <v>1</v>
      </c>
      <c r="G99" s="140" t="s">
        <v>0</v>
      </c>
    </row>
    <row r="100" spans="1:7" ht="12.75" customHeight="1">
      <c r="A100" s="143"/>
      <c r="B100" s="143"/>
      <c r="C100" s="143"/>
      <c r="D100" s="143"/>
      <c r="E100" s="110"/>
      <c r="F100" s="141"/>
      <c r="G100" s="141"/>
    </row>
    <row r="101" spans="1:7">
      <c r="A101" s="143"/>
      <c r="B101" s="143"/>
      <c r="C101" s="143"/>
      <c r="D101" s="143"/>
      <c r="E101" s="129"/>
      <c r="F101" s="142"/>
      <c r="G101" s="142"/>
    </row>
    <row r="102" spans="1:7" ht="51" customHeight="1">
      <c r="A102" s="153">
        <v>5</v>
      </c>
      <c r="B102" s="140" t="s">
        <v>356</v>
      </c>
      <c r="C102" s="84" t="s">
        <v>357</v>
      </c>
      <c r="D102" s="83" t="s">
        <v>358</v>
      </c>
      <c r="E102" s="83"/>
      <c r="F102" s="83" t="s">
        <v>359</v>
      </c>
      <c r="G102" s="81" t="s">
        <v>360</v>
      </c>
    </row>
    <row r="103" spans="1:7" ht="38.25">
      <c r="A103" s="154"/>
      <c r="B103" s="141"/>
      <c r="C103" s="83" t="s">
        <v>361</v>
      </c>
      <c r="D103" s="83" t="s">
        <v>362</v>
      </c>
      <c r="E103" s="83"/>
      <c r="F103" s="83" t="s">
        <v>363</v>
      </c>
      <c r="G103" s="81" t="s">
        <v>360</v>
      </c>
    </row>
    <row r="104" spans="1:7" ht="38.25">
      <c r="A104" s="154"/>
      <c r="B104" s="141"/>
      <c r="C104" s="83" t="s">
        <v>364</v>
      </c>
      <c r="D104" s="83" t="s">
        <v>365</v>
      </c>
      <c r="E104" s="83"/>
      <c r="F104" s="83" t="s">
        <v>366</v>
      </c>
      <c r="G104" s="81" t="s">
        <v>367</v>
      </c>
    </row>
    <row r="105" spans="1:7" ht="38.25">
      <c r="A105" s="154"/>
      <c r="B105" s="141"/>
      <c r="C105" s="83" t="s">
        <v>368</v>
      </c>
      <c r="D105" s="83" t="s">
        <v>369</v>
      </c>
      <c r="E105" s="83"/>
      <c r="F105" s="83" t="s">
        <v>370</v>
      </c>
      <c r="G105" s="81" t="s">
        <v>169</v>
      </c>
    </row>
    <row r="106" spans="1:7" ht="25.5">
      <c r="A106" s="155"/>
      <c r="B106" s="142"/>
      <c r="C106" s="83" t="s">
        <v>371</v>
      </c>
      <c r="D106" s="83" t="s">
        <v>372</v>
      </c>
      <c r="E106" s="83"/>
      <c r="F106" s="83" t="s">
        <v>373</v>
      </c>
      <c r="G106" s="81" t="s">
        <v>169</v>
      </c>
    </row>
    <row r="107" spans="1:7" ht="38.25">
      <c r="A107" s="82">
        <v>1</v>
      </c>
      <c r="B107" s="83" t="s">
        <v>374</v>
      </c>
      <c r="C107" s="83" t="s">
        <v>375</v>
      </c>
      <c r="D107" s="83" t="s">
        <v>376</v>
      </c>
      <c r="E107" s="83"/>
      <c r="F107" s="83" t="s">
        <v>377</v>
      </c>
      <c r="G107" s="81" t="s">
        <v>360</v>
      </c>
    </row>
    <row r="108" spans="1:7" ht="76.5">
      <c r="A108" s="153">
        <v>3</v>
      </c>
      <c r="B108" s="140" t="s">
        <v>378</v>
      </c>
      <c r="C108" s="87" t="s">
        <v>379</v>
      </c>
      <c r="D108" s="95" t="s">
        <v>380</v>
      </c>
      <c r="E108" s="95"/>
      <c r="F108" s="83" t="s">
        <v>381</v>
      </c>
      <c r="G108" s="81" t="s">
        <v>360</v>
      </c>
    </row>
    <row r="109" spans="1:7" ht="51">
      <c r="A109" s="154"/>
      <c r="B109" s="141"/>
      <c r="C109" s="87" t="s">
        <v>382</v>
      </c>
      <c r="D109" s="81" t="s">
        <v>383</v>
      </c>
      <c r="E109" s="81"/>
      <c r="F109" s="83" t="s">
        <v>384</v>
      </c>
      <c r="G109" s="81" t="s">
        <v>169</v>
      </c>
    </row>
    <row r="110" spans="1:7" ht="51">
      <c r="A110" s="154"/>
      <c r="B110" s="141"/>
      <c r="C110" s="87" t="s">
        <v>385</v>
      </c>
      <c r="D110" s="81" t="s">
        <v>386</v>
      </c>
      <c r="E110" s="81"/>
      <c r="F110" s="113" t="s">
        <v>377</v>
      </c>
      <c r="G110" s="114" t="s">
        <v>169</v>
      </c>
    </row>
    <row r="111" spans="1:7" ht="38.25">
      <c r="A111" s="154"/>
      <c r="B111" s="141"/>
      <c r="C111" s="87" t="s">
        <v>387</v>
      </c>
      <c r="D111" s="81" t="s">
        <v>388</v>
      </c>
      <c r="E111" s="81"/>
      <c r="F111" s="83" t="s">
        <v>389</v>
      </c>
      <c r="G111" s="81" t="s">
        <v>169</v>
      </c>
    </row>
    <row r="112" spans="1:7" ht="38.25">
      <c r="A112" s="154"/>
      <c r="B112" s="141"/>
      <c r="C112" s="87" t="s">
        <v>390</v>
      </c>
      <c r="D112" s="81" t="s">
        <v>391</v>
      </c>
      <c r="E112" s="81"/>
      <c r="F112" s="83" t="s">
        <v>392</v>
      </c>
      <c r="G112" s="81" t="s">
        <v>169</v>
      </c>
    </row>
    <row r="113" spans="1:7" ht="38.25">
      <c r="A113" s="154"/>
      <c r="B113" s="141"/>
      <c r="C113" s="87" t="s">
        <v>393</v>
      </c>
      <c r="D113" s="81" t="s">
        <v>394</v>
      </c>
      <c r="E113" s="81"/>
      <c r="F113" s="83"/>
      <c r="G113" s="81" t="s">
        <v>169</v>
      </c>
    </row>
    <row r="114" spans="1:7" ht="38.25">
      <c r="A114" s="155"/>
      <c r="B114" s="142"/>
      <c r="C114" s="87" t="s">
        <v>395</v>
      </c>
      <c r="D114" s="88" t="s">
        <v>396</v>
      </c>
      <c r="E114" s="88"/>
      <c r="F114" s="83" t="s">
        <v>397</v>
      </c>
      <c r="G114" s="81" t="s">
        <v>360</v>
      </c>
    </row>
    <row r="115" spans="1:7" ht="12.75" customHeight="1">
      <c r="A115" s="143" t="s">
        <v>3</v>
      </c>
      <c r="B115" s="143" t="s">
        <v>278</v>
      </c>
      <c r="C115" s="143" t="s">
        <v>272</v>
      </c>
      <c r="D115" s="143" t="s">
        <v>158</v>
      </c>
      <c r="E115" s="129"/>
      <c r="F115" s="143" t="s">
        <v>1</v>
      </c>
      <c r="G115" s="140" t="s">
        <v>0</v>
      </c>
    </row>
    <row r="116" spans="1:7" ht="12.75" customHeight="1">
      <c r="A116" s="143"/>
      <c r="B116" s="143"/>
      <c r="C116" s="143"/>
      <c r="D116" s="143"/>
      <c r="E116" s="129"/>
      <c r="F116" s="143"/>
      <c r="G116" s="141"/>
    </row>
    <row r="117" spans="1:7" ht="12.75" customHeight="1">
      <c r="A117" s="143"/>
      <c r="B117" s="143"/>
      <c r="C117" s="143"/>
      <c r="D117" s="143"/>
      <c r="E117" s="129"/>
      <c r="F117" s="143"/>
      <c r="G117" s="142"/>
    </row>
    <row r="118" spans="1:7" ht="229.5">
      <c r="A118" s="92">
        <v>1</v>
      </c>
      <c r="B118" s="153" t="s">
        <v>398</v>
      </c>
      <c r="C118" s="84" t="s">
        <v>399</v>
      </c>
      <c r="D118" s="83" t="s">
        <v>400</v>
      </c>
      <c r="E118" s="83" t="s">
        <v>420</v>
      </c>
      <c r="F118" s="83" t="s">
        <v>401</v>
      </c>
      <c r="G118" s="81"/>
    </row>
    <row r="119" spans="1:7" ht="76.5">
      <c r="A119" s="93"/>
      <c r="B119" s="154"/>
      <c r="C119" s="83" t="s">
        <v>402</v>
      </c>
      <c r="D119" s="92" t="s">
        <v>403</v>
      </c>
      <c r="E119" s="92" t="s">
        <v>421</v>
      </c>
      <c r="F119" s="83" t="s">
        <v>404</v>
      </c>
      <c r="G119" s="81"/>
    </row>
    <row r="120" spans="1:7" ht="51">
      <c r="A120" s="85">
        <v>2</v>
      </c>
      <c r="B120" s="115" t="s">
        <v>405</v>
      </c>
      <c r="C120" s="116" t="s">
        <v>406</v>
      </c>
      <c r="D120" s="140" t="s">
        <v>407</v>
      </c>
      <c r="E120" s="136"/>
      <c r="F120" s="83" t="s">
        <v>408</v>
      </c>
      <c r="G120" s="86" t="s">
        <v>409</v>
      </c>
    </row>
    <row r="121" spans="1:7" ht="51">
      <c r="A121" s="111"/>
      <c r="B121" s="115" t="s">
        <v>410</v>
      </c>
      <c r="C121" s="97" t="s">
        <v>411</v>
      </c>
      <c r="D121" s="142"/>
      <c r="E121" s="137"/>
      <c r="F121" s="83" t="s">
        <v>412</v>
      </c>
      <c r="G121" s="86" t="s">
        <v>409</v>
      </c>
    </row>
    <row r="122" spans="1:7" ht="37.5" customHeight="1">
      <c r="A122" s="165" t="s">
        <v>418</v>
      </c>
      <c r="B122" s="166"/>
      <c r="C122" s="166"/>
      <c r="D122" s="166"/>
      <c r="E122" s="166"/>
      <c r="F122" s="166"/>
      <c r="G122" s="166"/>
    </row>
    <row r="123" spans="1:7" ht="3" customHeight="1">
      <c r="A123" s="167"/>
      <c r="B123" s="168"/>
      <c r="C123" s="168"/>
      <c r="D123" s="168"/>
      <c r="E123" s="168"/>
      <c r="F123" s="168"/>
      <c r="G123" s="168"/>
    </row>
    <row r="124" spans="1:7" ht="18" hidden="1" customHeight="1">
      <c r="A124" s="167"/>
      <c r="B124" s="168"/>
      <c r="C124" s="168"/>
      <c r="D124" s="168"/>
      <c r="E124" s="168"/>
      <c r="F124" s="168"/>
      <c r="G124" s="168"/>
    </row>
    <row r="125" spans="1:7" ht="18" hidden="1" customHeight="1">
      <c r="A125" s="167"/>
      <c r="B125" s="168"/>
      <c r="C125" s="168"/>
      <c r="D125" s="168"/>
      <c r="E125" s="168"/>
      <c r="F125" s="168"/>
      <c r="G125" s="168"/>
    </row>
    <row r="126" spans="1:7" ht="15.75" customHeight="1">
      <c r="A126" s="126"/>
      <c r="B126" s="127"/>
      <c r="C126" s="127"/>
      <c r="D126" s="127"/>
      <c r="E126" s="127"/>
      <c r="F126" s="127"/>
      <c r="G126" s="127"/>
    </row>
    <row r="127" spans="1:7" ht="18">
      <c r="C127" s="75"/>
    </row>
    <row r="128" spans="1:7" ht="18">
      <c r="C128" s="75"/>
    </row>
    <row r="129" spans="3:3" ht="18">
      <c r="C129" s="75"/>
    </row>
    <row r="130" spans="3:3" ht="18">
      <c r="C130" s="75"/>
    </row>
    <row r="131" spans="3:3" ht="18">
      <c r="C131" s="75"/>
    </row>
    <row r="132" spans="3:3" ht="18">
      <c r="C132" s="75"/>
    </row>
    <row r="133" spans="3:3" ht="18">
      <c r="C133" s="75"/>
    </row>
    <row r="134" spans="3:3" ht="18">
      <c r="C134" s="75"/>
    </row>
    <row r="135" spans="3:3" ht="18">
      <c r="C135" s="75"/>
    </row>
    <row r="136" spans="3:3" ht="18">
      <c r="C136" s="75"/>
    </row>
    <row r="137" spans="3:3" ht="18">
      <c r="C137" s="75"/>
    </row>
    <row r="138" spans="3:3" ht="18">
      <c r="C138" s="75"/>
    </row>
    <row r="139" spans="3:3" ht="18">
      <c r="C139" s="75"/>
    </row>
    <row r="140" spans="3:3" ht="18">
      <c r="C140" s="75"/>
    </row>
    <row r="141" spans="3:3" ht="18">
      <c r="C141" s="75"/>
    </row>
    <row r="142" spans="3:3" ht="18">
      <c r="C142" s="75"/>
    </row>
    <row r="143" spans="3:3" ht="18">
      <c r="C143" s="75"/>
    </row>
    <row r="144" spans="3:3" ht="18">
      <c r="C144" s="75"/>
    </row>
    <row r="145" spans="3:3" ht="18">
      <c r="C145" s="75"/>
    </row>
    <row r="146" spans="3:3" ht="18">
      <c r="C146" s="75"/>
    </row>
    <row r="147" spans="3:3" ht="18">
      <c r="C147" s="75"/>
    </row>
    <row r="148" spans="3:3" ht="18">
      <c r="C148" s="75"/>
    </row>
    <row r="149" spans="3:3" ht="18">
      <c r="C149" s="75"/>
    </row>
    <row r="150" spans="3:3" ht="18">
      <c r="C150" s="75"/>
    </row>
    <row r="151" spans="3:3" ht="18">
      <c r="C151" s="75"/>
    </row>
    <row r="152" spans="3:3" ht="18">
      <c r="C152" s="75"/>
    </row>
    <row r="153" spans="3:3" ht="18">
      <c r="C153" s="75"/>
    </row>
    <row r="154" spans="3:3" ht="18">
      <c r="C154" s="75"/>
    </row>
    <row r="155" spans="3:3" ht="18">
      <c r="C155" s="75"/>
    </row>
    <row r="156" spans="3:3" ht="18">
      <c r="C156" s="75"/>
    </row>
    <row r="157" spans="3:3" ht="18">
      <c r="C157" s="75"/>
    </row>
    <row r="158" spans="3:3" ht="18">
      <c r="C158" s="75"/>
    </row>
    <row r="159" spans="3:3" ht="18">
      <c r="C159" s="75"/>
    </row>
    <row r="160" spans="3:3" ht="18">
      <c r="C160" s="75"/>
    </row>
    <row r="161" spans="3:3" ht="18">
      <c r="C161" s="75"/>
    </row>
    <row r="162" spans="3:3" ht="18">
      <c r="C162" s="75"/>
    </row>
    <row r="163" spans="3:3" ht="18">
      <c r="C163" s="75"/>
    </row>
    <row r="164" spans="3:3" ht="18">
      <c r="C164" s="75"/>
    </row>
    <row r="165" spans="3:3" ht="18">
      <c r="C165" s="75"/>
    </row>
    <row r="166" spans="3:3" ht="18">
      <c r="C166" s="75"/>
    </row>
    <row r="167" spans="3:3" ht="18">
      <c r="C167" s="75"/>
    </row>
    <row r="168" spans="3:3" ht="18">
      <c r="C168" s="75"/>
    </row>
    <row r="169" spans="3:3" ht="18">
      <c r="C169" s="75"/>
    </row>
    <row r="170" spans="3:3" ht="18">
      <c r="C170" s="75"/>
    </row>
    <row r="171" spans="3:3" ht="18">
      <c r="C171" s="75"/>
    </row>
  </sheetData>
  <mergeCells count="79">
    <mergeCell ref="B118:B119"/>
    <mergeCell ref="D120:D121"/>
    <mergeCell ref="A122:G125"/>
    <mergeCell ref="D115:D117"/>
    <mergeCell ref="F115:F117"/>
    <mergeCell ref="G115:G117"/>
    <mergeCell ref="C99:C101"/>
    <mergeCell ref="B99:B101"/>
    <mergeCell ref="A99:A101"/>
    <mergeCell ref="A115:A117"/>
    <mergeCell ref="B115:B117"/>
    <mergeCell ref="C115:C117"/>
    <mergeCell ref="A102:A106"/>
    <mergeCell ref="B102:B106"/>
    <mergeCell ref="A108:A114"/>
    <mergeCell ref="B108:B114"/>
    <mergeCell ref="D99:D101"/>
    <mergeCell ref="F99:F101"/>
    <mergeCell ref="G99:G101"/>
    <mergeCell ref="B80:B82"/>
    <mergeCell ref="F77:F79"/>
    <mergeCell ref="G77:G79"/>
    <mergeCell ref="B65:B66"/>
    <mergeCell ref="B72:B75"/>
    <mergeCell ref="D72:D75"/>
    <mergeCell ref="A77:A79"/>
    <mergeCell ref="B77:B79"/>
    <mergeCell ref="C77:C79"/>
    <mergeCell ref="D77:D79"/>
    <mergeCell ref="G62:G64"/>
    <mergeCell ref="C62:C64"/>
    <mergeCell ref="D62:D64"/>
    <mergeCell ref="F62:F64"/>
    <mergeCell ref="A60:A61"/>
    <mergeCell ref="B60:B61"/>
    <mergeCell ref="A62:A64"/>
    <mergeCell ref="B62:B64"/>
    <mergeCell ref="A41:A48"/>
    <mergeCell ref="B41:B48"/>
    <mergeCell ref="A51:A53"/>
    <mergeCell ref="B51:B53"/>
    <mergeCell ref="A54:A59"/>
    <mergeCell ref="B54:B59"/>
    <mergeCell ref="G35:G37"/>
    <mergeCell ref="A35:A37"/>
    <mergeCell ref="B35:B37"/>
    <mergeCell ref="C35:C37"/>
    <mergeCell ref="D35:D37"/>
    <mergeCell ref="F27:F31"/>
    <mergeCell ref="A27:A31"/>
    <mergeCell ref="B27:B31"/>
    <mergeCell ref="C27:C31"/>
    <mergeCell ref="F35:F37"/>
    <mergeCell ref="F32:F34"/>
    <mergeCell ref="A32:A34"/>
    <mergeCell ref="B32:B34"/>
    <mergeCell ref="C32:C34"/>
    <mergeCell ref="C7:C13"/>
    <mergeCell ref="F7:F13"/>
    <mergeCell ref="A7:A13"/>
    <mergeCell ref="B7:B22"/>
    <mergeCell ref="C14:C17"/>
    <mergeCell ref="A18:A22"/>
    <mergeCell ref="C18:C22"/>
    <mergeCell ref="B24:B26"/>
    <mergeCell ref="A24:A26"/>
    <mergeCell ref="A14:A17"/>
    <mergeCell ref="F14:F17"/>
    <mergeCell ref="F18:F22"/>
    <mergeCell ref="F24:F26"/>
    <mergeCell ref="C24:C26"/>
    <mergeCell ref="A1:G1"/>
    <mergeCell ref="G4:G6"/>
    <mergeCell ref="C4:C6"/>
    <mergeCell ref="D4:D6"/>
    <mergeCell ref="A4:A6"/>
    <mergeCell ref="B4:B6"/>
    <mergeCell ref="F4:F6"/>
    <mergeCell ref="A2:G3"/>
  </mergeCells>
  <phoneticPr fontId="0" type="noConversion"/>
  <pageMargins left="0.15748031496062992" right="0.15748031496062992" top="0.78740157480314965" bottom="0.78740157480314965" header="0" footer="0"/>
  <pageSetup scale="50" orientation="landscape" r:id="rId1"/>
  <headerFooter alignWithMargins="0"/>
</worksheet>
</file>

<file path=xl/worksheets/sheet2.xml><?xml version="1.0" encoding="utf-8"?>
<worksheet xmlns="http://schemas.openxmlformats.org/spreadsheetml/2006/main" xmlns:r="http://schemas.openxmlformats.org/officeDocument/2006/relationships">
  <dimension ref="B1:I211"/>
  <sheetViews>
    <sheetView topLeftCell="A28" workbookViewId="0">
      <selection activeCell="E41" sqref="E41"/>
    </sheetView>
  </sheetViews>
  <sheetFormatPr baseColWidth="10" defaultRowHeight="12.75"/>
  <cols>
    <col min="1" max="1" width="3.42578125" style="4" customWidth="1"/>
    <col min="2" max="2" width="48.85546875" style="4" customWidth="1"/>
    <col min="3" max="3" width="28.28515625" style="4" customWidth="1"/>
    <col min="4" max="4" width="21.7109375" style="52" customWidth="1"/>
    <col min="5" max="5" width="16.85546875" style="52" bestFit="1" customWidth="1"/>
    <col min="6" max="6" width="15" style="4" customWidth="1"/>
    <col min="7" max="16384" width="11.42578125" style="4"/>
  </cols>
  <sheetData>
    <row r="1" spans="2:9" ht="21" customHeight="1">
      <c r="B1" s="169" t="s">
        <v>41</v>
      </c>
      <c r="C1" s="169"/>
      <c r="D1" s="169"/>
      <c r="E1" s="169"/>
    </row>
    <row r="2" spans="2:9">
      <c r="B2" s="25"/>
      <c r="C2" s="25"/>
      <c r="D2" s="47"/>
      <c r="E2" s="47"/>
    </row>
    <row r="3" spans="2:9">
      <c r="B3" s="170" t="s">
        <v>42</v>
      </c>
      <c r="C3" s="170"/>
      <c r="D3" s="170"/>
      <c r="E3" s="170"/>
    </row>
    <row r="4" spans="2:9">
      <c r="B4" s="171"/>
      <c r="C4" s="171"/>
      <c r="D4" s="171"/>
      <c r="E4" s="171"/>
    </row>
    <row r="5" spans="2:9">
      <c r="B5" s="8" t="s">
        <v>4</v>
      </c>
      <c r="C5" s="8" t="s">
        <v>5</v>
      </c>
      <c r="D5" s="50" t="s">
        <v>6</v>
      </c>
      <c r="E5" s="48" t="s">
        <v>7</v>
      </c>
    </row>
    <row r="6" spans="2:9">
      <c r="B6" s="9" t="s">
        <v>105</v>
      </c>
      <c r="C6" s="9">
        <v>8</v>
      </c>
      <c r="D6" s="49">
        <v>270000</v>
      </c>
      <c r="E6" s="49">
        <f>D6*C6</f>
        <v>2160000</v>
      </c>
      <c r="G6" s="67"/>
    </row>
    <row r="7" spans="2:9">
      <c r="B7" s="9" t="s">
        <v>64</v>
      </c>
      <c r="C7" s="9">
        <v>2</v>
      </c>
      <c r="D7" s="49">
        <v>100000</v>
      </c>
      <c r="E7" s="49">
        <f>D7*C7</f>
        <v>200000</v>
      </c>
      <c r="G7" s="67"/>
    </row>
    <row r="8" spans="2:9">
      <c r="B8" s="9" t="s">
        <v>65</v>
      </c>
      <c r="C8" s="9">
        <v>2</v>
      </c>
      <c r="D8" s="49">
        <v>70000</v>
      </c>
      <c r="E8" s="49">
        <f>D8*C8</f>
        <v>140000</v>
      </c>
      <c r="G8" s="67"/>
    </row>
    <row r="9" spans="2:9">
      <c r="B9" s="172" t="s">
        <v>2</v>
      </c>
      <c r="C9" s="173"/>
      <c r="D9" s="49"/>
      <c r="E9" s="50">
        <f>SUM(E6:E8)</f>
        <v>2500000</v>
      </c>
      <c r="G9" s="67"/>
    </row>
    <row r="10" spans="2:9">
      <c r="B10" s="27"/>
      <c r="C10" s="27"/>
      <c r="D10" s="51"/>
      <c r="E10" s="51"/>
      <c r="G10" s="67"/>
    </row>
    <row r="11" spans="2:9">
      <c r="B11" s="6"/>
      <c r="C11" s="6"/>
      <c r="G11" s="67"/>
    </row>
    <row r="12" spans="2:9" ht="21.75" customHeight="1">
      <c r="B12" s="174" t="s">
        <v>44</v>
      </c>
      <c r="C12" s="174"/>
      <c r="D12" s="174"/>
      <c r="E12" s="174"/>
      <c r="G12" s="67"/>
      <c r="H12" s="44"/>
    </row>
    <row r="13" spans="2:9">
      <c r="B13" s="6"/>
      <c r="C13" s="6"/>
      <c r="G13" s="67"/>
      <c r="H13" s="44"/>
      <c r="I13" s="45"/>
    </row>
    <row r="14" spans="2:9">
      <c r="B14" s="170" t="s">
        <v>45</v>
      </c>
      <c r="C14" s="170"/>
      <c r="D14" s="170"/>
      <c r="E14" s="170"/>
      <c r="G14" s="67"/>
      <c r="I14" s="46"/>
    </row>
    <row r="15" spans="2:9">
      <c r="B15" s="171"/>
      <c r="C15" s="171"/>
      <c r="D15" s="171"/>
      <c r="E15" s="171"/>
      <c r="G15" s="67"/>
    </row>
    <row r="16" spans="2:9">
      <c r="B16" s="8" t="s">
        <v>4</v>
      </c>
      <c r="C16" s="8" t="s">
        <v>5</v>
      </c>
      <c r="D16" s="50" t="s">
        <v>6</v>
      </c>
      <c r="E16" s="48" t="s">
        <v>7</v>
      </c>
      <c r="G16" s="67"/>
    </row>
    <row r="17" spans="2:7">
      <c r="B17" s="9" t="s">
        <v>105</v>
      </c>
      <c r="C17" s="9">
        <v>6</v>
      </c>
      <c r="D17" s="49">
        <v>270000</v>
      </c>
      <c r="E17" s="49">
        <f>D17*C17</f>
        <v>1620000</v>
      </c>
      <c r="G17" s="67"/>
    </row>
    <row r="18" spans="2:7">
      <c r="B18" s="9" t="s">
        <v>65</v>
      </c>
      <c r="C18" s="9">
        <v>3</v>
      </c>
      <c r="D18" s="49">
        <v>70000</v>
      </c>
      <c r="E18" s="49">
        <f>D18*C18</f>
        <v>210000</v>
      </c>
      <c r="G18" s="67"/>
    </row>
    <row r="19" spans="2:7">
      <c r="B19" s="9" t="s">
        <v>12</v>
      </c>
      <c r="C19" s="9">
        <v>100</v>
      </c>
      <c r="D19" s="49">
        <v>2500</v>
      </c>
      <c r="E19" s="49">
        <f>D19*C19</f>
        <v>250000</v>
      </c>
      <c r="G19" s="67"/>
    </row>
    <row r="20" spans="2:7">
      <c r="B20" s="9" t="s">
        <v>68</v>
      </c>
      <c r="C20" s="9">
        <v>250</v>
      </c>
      <c r="D20" s="49">
        <v>700</v>
      </c>
      <c r="E20" s="49">
        <f>D20*C20</f>
        <v>175000</v>
      </c>
      <c r="G20" s="67"/>
    </row>
    <row r="21" spans="2:7">
      <c r="B21" s="26" t="s">
        <v>69</v>
      </c>
      <c r="C21" s="26">
        <v>1</v>
      </c>
      <c r="D21" s="64">
        <v>100000</v>
      </c>
      <c r="E21" s="49">
        <f>D21*C21</f>
        <v>100000</v>
      </c>
      <c r="G21" s="67"/>
    </row>
    <row r="22" spans="2:7">
      <c r="B22" s="172" t="s">
        <v>43</v>
      </c>
      <c r="C22" s="173"/>
      <c r="D22" s="49"/>
      <c r="E22" s="50">
        <f>SUM(E17:E21)</f>
        <v>2355000</v>
      </c>
      <c r="G22" s="67"/>
    </row>
    <row r="23" spans="2:7">
      <c r="B23" s="17"/>
      <c r="C23" s="18"/>
      <c r="D23" s="65"/>
      <c r="E23" s="53"/>
      <c r="G23" s="67"/>
    </row>
    <row r="24" spans="2:7">
      <c r="B24" s="17"/>
      <c r="C24" s="18"/>
      <c r="D24" s="65"/>
      <c r="E24" s="53"/>
      <c r="G24" s="67"/>
    </row>
    <row r="25" spans="2:7" ht="22.5" customHeight="1">
      <c r="B25" s="174" t="s">
        <v>10</v>
      </c>
      <c r="C25" s="174"/>
      <c r="D25" s="174"/>
      <c r="E25" s="174"/>
      <c r="G25" s="67"/>
    </row>
    <row r="26" spans="2:7">
      <c r="B26" s="5"/>
      <c r="C26" s="5"/>
      <c r="D26" s="54"/>
      <c r="E26" s="54"/>
      <c r="G26" s="67"/>
    </row>
    <row r="27" spans="2:7">
      <c r="B27" s="5"/>
      <c r="C27" s="5"/>
      <c r="D27" s="54"/>
      <c r="E27" s="54"/>
      <c r="G27" s="67"/>
    </row>
    <row r="28" spans="2:7">
      <c r="B28" s="170" t="s">
        <v>54</v>
      </c>
      <c r="C28" s="170"/>
      <c r="D28" s="170"/>
      <c r="E28" s="170"/>
      <c r="G28" s="67"/>
    </row>
    <row r="29" spans="2:7">
      <c r="B29" s="171"/>
      <c r="C29" s="171"/>
      <c r="D29" s="171"/>
      <c r="E29" s="171"/>
      <c r="G29" s="67"/>
    </row>
    <row r="30" spans="2:7">
      <c r="B30" s="8" t="s">
        <v>4</v>
      </c>
      <c r="C30" s="8" t="s">
        <v>5</v>
      </c>
      <c r="D30" s="50" t="s">
        <v>6</v>
      </c>
      <c r="E30" s="48" t="s">
        <v>7</v>
      </c>
      <c r="G30" s="67"/>
    </row>
    <row r="31" spans="2:7">
      <c r="B31" s="9" t="s">
        <v>105</v>
      </c>
      <c r="C31" s="9">
        <v>6</v>
      </c>
      <c r="D31" s="49">
        <v>270000</v>
      </c>
      <c r="E31" s="49">
        <f>D31*C31</f>
        <v>1620000</v>
      </c>
      <c r="G31" s="67"/>
    </row>
    <row r="32" spans="2:7">
      <c r="B32" s="9" t="s">
        <v>71</v>
      </c>
      <c r="C32" s="9">
        <v>1</v>
      </c>
      <c r="D32" s="49">
        <v>500000</v>
      </c>
      <c r="E32" s="49">
        <f>D32*C32</f>
        <v>500000</v>
      </c>
      <c r="G32" s="67"/>
    </row>
    <row r="33" spans="2:7">
      <c r="B33" s="9" t="s">
        <v>65</v>
      </c>
      <c r="C33" s="9">
        <v>1</v>
      </c>
      <c r="D33" s="49">
        <v>70000</v>
      </c>
      <c r="E33" s="49">
        <f>D33*C33</f>
        <v>70000</v>
      </c>
      <c r="G33" s="67"/>
    </row>
    <row r="34" spans="2:7">
      <c r="B34" s="10" t="s">
        <v>2</v>
      </c>
      <c r="C34" s="9" t="s">
        <v>8</v>
      </c>
      <c r="D34" s="49" t="s">
        <v>9</v>
      </c>
      <c r="E34" s="50">
        <f>SUM(E31:E33)</f>
        <v>2190000</v>
      </c>
      <c r="G34" s="67"/>
    </row>
    <row r="35" spans="2:7">
      <c r="B35" s="17"/>
      <c r="C35" s="18"/>
      <c r="D35" s="65"/>
      <c r="E35" s="53"/>
      <c r="G35" s="67"/>
    </row>
    <row r="36" spans="2:7">
      <c r="B36" s="180" t="s">
        <v>107</v>
      </c>
      <c r="C36" s="180"/>
      <c r="D36" s="180"/>
      <c r="E36" s="180"/>
      <c r="G36" s="67"/>
    </row>
    <row r="37" spans="2:7">
      <c r="B37" s="181"/>
      <c r="C37" s="181"/>
      <c r="D37" s="181"/>
      <c r="E37" s="181"/>
      <c r="G37" s="67"/>
    </row>
    <row r="38" spans="2:7">
      <c r="B38" s="68" t="s">
        <v>4</v>
      </c>
      <c r="C38" s="68" t="s">
        <v>5</v>
      </c>
      <c r="D38" s="68" t="s">
        <v>6</v>
      </c>
      <c r="E38" s="68" t="s">
        <v>7</v>
      </c>
      <c r="G38" s="67"/>
    </row>
    <row r="39" spans="2:7">
      <c r="B39" s="69" t="s">
        <v>105</v>
      </c>
      <c r="C39" s="69">
        <v>12</v>
      </c>
      <c r="D39" s="71">
        <v>270000</v>
      </c>
      <c r="E39" s="71">
        <f>D39*C39</f>
        <v>3240000</v>
      </c>
      <c r="G39" s="67"/>
    </row>
    <row r="40" spans="2:7">
      <c r="B40" s="69" t="s">
        <v>65</v>
      </c>
      <c r="C40" s="69">
        <v>8</v>
      </c>
      <c r="D40" s="71">
        <v>70000</v>
      </c>
      <c r="E40" s="71">
        <f>D40*C40</f>
        <v>560000</v>
      </c>
      <c r="G40" s="67"/>
    </row>
    <row r="41" spans="2:7">
      <c r="B41" s="70" t="s">
        <v>2</v>
      </c>
      <c r="C41" s="69" t="s">
        <v>8</v>
      </c>
      <c r="D41" s="69" t="s">
        <v>9</v>
      </c>
      <c r="E41" s="72">
        <f>SUM(E39:E40)</f>
        <v>3800000</v>
      </c>
      <c r="G41" s="67"/>
    </row>
    <row r="42" spans="2:7">
      <c r="B42" s="17"/>
      <c r="C42" s="18"/>
      <c r="D42" s="65"/>
      <c r="E42" s="53"/>
      <c r="G42" s="67"/>
    </row>
    <row r="43" spans="2:7">
      <c r="G43" s="67"/>
    </row>
    <row r="44" spans="2:7" ht="21.75" customHeight="1">
      <c r="B44" s="174" t="s">
        <v>11</v>
      </c>
      <c r="C44" s="174"/>
      <c r="D44" s="174"/>
      <c r="E44" s="174"/>
      <c r="G44" s="67"/>
    </row>
    <row r="45" spans="2:7">
      <c r="B45" s="13"/>
      <c r="C45" s="14"/>
      <c r="D45" s="66"/>
      <c r="E45" s="55"/>
      <c r="G45" s="67"/>
    </row>
    <row r="46" spans="2:7">
      <c r="B46" s="170" t="s">
        <v>72</v>
      </c>
      <c r="C46" s="170"/>
      <c r="D46" s="170"/>
      <c r="E46" s="170"/>
      <c r="G46" s="67"/>
    </row>
    <row r="47" spans="2:7">
      <c r="B47" s="171"/>
      <c r="C47" s="171"/>
      <c r="D47" s="171"/>
      <c r="E47" s="171"/>
      <c r="G47" s="67"/>
    </row>
    <row r="48" spans="2:7">
      <c r="B48" s="8" t="s">
        <v>4</v>
      </c>
      <c r="C48" s="8" t="s">
        <v>5</v>
      </c>
      <c r="D48" s="50" t="s">
        <v>6</v>
      </c>
      <c r="E48" s="48" t="s">
        <v>7</v>
      </c>
      <c r="G48" s="67"/>
    </row>
    <row r="49" spans="2:7">
      <c r="B49" s="9" t="s">
        <v>105</v>
      </c>
      <c r="C49" s="16">
        <v>2</v>
      </c>
      <c r="D49" s="49">
        <v>270000</v>
      </c>
      <c r="E49" s="49">
        <f>D49*C49</f>
        <v>540000</v>
      </c>
      <c r="G49" s="67"/>
    </row>
    <row r="50" spans="2:7">
      <c r="B50" s="9" t="s">
        <v>12</v>
      </c>
      <c r="C50" s="9">
        <v>100</v>
      </c>
      <c r="D50" s="49">
        <v>2500</v>
      </c>
      <c r="E50" s="49">
        <f>D50*C50</f>
        <v>250000</v>
      </c>
      <c r="G50" s="67"/>
    </row>
    <row r="51" spans="2:7">
      <c r="B51" s="9" t="s">
        <v>68</v>
      </c>
      <c r="C51" s="9">
        <v>200</v>
      </c>
      <c r="D51" s="49">
        <v>700</v>
      </c>
      <c r="E51" s="49">
        <f>D51*C51</f>
        <v>140000</v>
      </c>
      <c r="G51" s="67"/>
    </row>
    <row r="52" spans="2:7">
      <c r="B52" s="11" t="s">
        <v>2</v>
      </c>
      <c r="C52" s="12"/>
      <c r="D52" s="57"/>
      <c r="E52" s="56">
        <f>SUM(E49:E51)</f>
        <v>930000</v>
      </c>
      <c r="G52" s="67"/>
    </row>
    <row r="53" spans="2:7">
      <c r="B53" s="13"/>
      <c r="C53" s="14"/>
      <c r="D53" s="66"/>
      <c r="E53" s="55"/>
      <c r="G53" s="67"/>
    </row>
    <row r="54" spans="2:7">
      <c r="B54" s="182" t="s">
        <v>73</v>
      </c>
      <c r="C54" s="182"/>
      <c r="D54" s="182"/>
      <c r="E54" s="182"/>
      <c r="G54" s="67"/>
    </row>
    <row r="55" spans="2:7">
      <c r="B55" s="13"/>
      <c r="C55" s="14"/>
      <c r="D55" s="66"/>
      <c r="E55" s="55"/>
      <c r="G55" s="67"/>
    </row>
    <row r="56" spans="2:7">
      <c r="B56" s="8" t="s">
        <v>4</v>
      </c>
      <c r="C56" s="8" t="s">
        <v>5</v>
      </c>
      <c r="D56" s="48" t="s">
        <v>6</v>
      </c>
      <c r="E56" s="48" t="s">
        <v>7</v>
      </c>
      <c r="G56" s="67"/>
    </row>
    <row r="57" spans="2:7">
      <c r="B57" s="9" t="s">
        <v>12</v>
      </c>
      <c r="C57" s="9">
        <v>200</v>
      </c>
      <c r="D57" s="49">
        <v>2500</v>
      </c>
      <c r="E57" s="49">
        <f>D57*C57</f>
        <v>500000</v>
      </c>
      <c r="G57" s="67"/>
    </row>
    <row r="58" spans="2:7">
      <c r="B58" s="9" t="s">
        <v>67</v>
      </c>
      <c r="C58" s="9">
        <v>1</v>
      </c>
      <c r="D58" s="49">
        <v>20000</v>
      </c>
      <c r="E58" s="49">
        <f>D58*C58</f>
        <v>20000</v>
      </c>
      <c r="G58" s="67"/>
    </row>
    <row r="59" spans="2:7">
      <c r="B59" s="9" t="s">
        <v>74</v>
      </c>
      <c r="C59" s="9">
        <v>200</v>
      </c>
      <c r="D59" s="49">
        <v>700</v>
      </c>
      <c r="E59" s="49">
        <f>D59*C59</f>
        <v>140000</v>
      </c>
      <c r="G59" s="67"/>
    </row>
    <row r="60" spans="2:7">
      <c r="B60" s="26" t="s">
        <v>75</v>
      </c>
      <c r="C60" s="26">
        <v>1</v>
      </c>
      <c r="D60" s="64">
        <v>50000</v>
      </c>
      <c r="E60" s="49">
        <f>D60*C60</f>
        <v>50000</v>
      </c>
      <c r="G60" s="67"/>
    </row>
    <row r="61" spans="2:7">
      <c r="B61" s="172" t="s">
        <v>43</v>
      </c>
      <c r="C61" s="173"/>
      <c r="D61" s="49"/>
      <c r="E61" s="50">
        <f>SUM(E57:E60)</f>
        <v>710000</v>
      </c>
      <c r="G61" s="67"/>
    </row>
    <row r="62" spans="2:7">
      <c r="B62" s="5"/>
      <c r="C62" s="5"/>
      <c r="D62" s="54"/>
      <c r="E62" s="54"/>
      <c r="G62" s="67"/>
    </row>
    <row r="63" spans="2:7">
      <c r="B63" s="170" t="s">
        <v>76</v>
      </c>
      <c r="C63" s="170"/>
      <c r="D63" s="170"/>
      <c r="E63" s="170"/>
      <c r="G63" s="67"/>
    </row>
    <row r="64" spans="2:7">
      <c r="B64" s="171"/>
      <c r="C64" s="171"/>
      <c r="D64" s="171"/>
      <c r="E64" s="171"/>
      <c r="G64" s="67"/>
    </row>
    <row r="65" spans="2:8">
      <c r="B65" s="8" t="s">
        <v>4</v>
      </c>
      <c r="C65" s="8" t="s">
        <v>5</v>
      </c>
      <c r="D65" s="48" t="s">
        <v>6</v>
      </c>
      <c r="E65" s="48" t="s">
        <v>7</v>
      </c>
      <c r="G65" s="67"/>
    </row>
    <row r="66" spans="2:8">
      <c r="B66" s="9" t="s">
        <v>12</v>
      </c>
      <c r="C66" s="9">
        <v>100</v>
      </c>
      <c r="D66" s="49">
        <v>2500</v>
      </c>
      <c r="E66" s="49">
        <f>D66*C66</f>
        <v>250000</v>
      </c>
      <c r="G66" s="67"/>
    </row>
    <row r="67" spans="2:8">
      <c r="B67" s="9" t="s">
        <v>68</v>
      </c>
      <c r="C67" s="9">
        <v>200</v>
      </c>
      <c r="D67" s="49">
        <v>700</v>
      </c>
      <c r="E67" s="49">
        <f>D67*C67</f>
        <v>140000</v>
      </c>
      <c r="G67" s="67"/>
    </row>
    <row r="68" spans="2:8">
      <c r="B68" s="9" t="s">
        <v>70</v>
      </c>
      <c r="C68" s="9">
        <v>20</v>
      </c>
      <c r="D68" s="49">
        <v>20000</v>
      </c>
      <c r="E68" s="49">
        <f>D68*C68</f>
        <v>400000</v>
      </c>
      <c r="G68" s="67"/>
    </row>
    <row r="69" spans="2:8">
      <c r="B69" s="9" t="s">
        <v>78</v>
      </c>
      <c r="C69" s="9">
        <v>5</v>
      </c>
      <c r="D69" s="49">
        <v>20000</v>
      </c>
      <c r="E69" s="49">
        <f>D69*C69</f>
        <v>100000</v>
      </c>
      <c r="G69" s="67"/>
    </row>
    <row r="70" spans="2:8" ht="15.75">
      <c r="B70" s="11" t="s">
        <v>2</v>
      </c>
      <c r="C70" s="12"/>
      <c r="D70" s="57"/>
      <c r="E70" s="56">
        <f>SUM(E66:E69)</f>
        <v>890000</v>
      </c>
      <c r="F70" s="30">
        <f>3000000-E70</f>
        <v>2110000</v>
      </c>
      <c r="G70" s="67"/>
    </row>
    <row r="71" spans="2:8">
      <c r="B71" s="13"/>
      <c r="C71" s="14"/>
      <c r="D71" s="66"/>
      <c r="E71" s="55"/>
      <c r="G71" s="67"/>
      <c r="H71" s="15"/>
    </row>
    <row r="72" spans="2:8">
      <c r="B72" s="182" t="s">
        <v>77</v>
      </c>
      <c r="C72" s="182"/>
      <c r="D72" s="182"/>
      <c r="E72" s="182"/>
      <c r="G72" s="67"/>
      <c r="H72" s="18"/>
    </row>
    <row r="73" spans="2:8">
      <c r="B73" s="13"/>
      <c r="C73" s="14"/>
      <c r="D73" s="66"/>
      <c r="E73" s="55"/>
      <c r="G73" s="67"/>
      <c r="H73" s="18"/>
    </row>
    <row r="74" spans="2:8">
      <c r="B74" s="8" t="s">
        <v>4</v>
      </c>
      <c r="C74" s="8" t="s">
        <v>5</v>
      </c>
      <c r="D74" s="48" t="s">
        <v>6</v>
      </c>
      <c r="E74" s="48" t="s">
        <v>7</v>
      </c>
      <c r="G74" s="67"/>
      <c r="H74" s="18"/>
    </row>
    <row r="75" spans="2:8">
      <c r="B75" s="9" t="s">
        <v>70</v>
      </c>
      <c r="C75" s="16">
        <v>6</v>
      </c>
      <c r="D75" s="49">
        <f>200000*1.16</f>
        <v>231999.99999999997</v>
      </c>
      <c r="E75" s="49">
        <f>D75*C75</f>
        <v>1391999.9999999998</v>
      </c>
      <c r="G75" s="67"/>
      <c r="H75" s="18"/>
    </row>
    <row r="76" spans="2:8">
      <c r="B76" s="9" t="s">
        <v>79</v>
      </c>
      <c r="C76" s="16">
        <v>1</v>
      </c>
      <c r="D76" s="49">
        <v>80000</v>
      </c>
      <c r="E76" s="49">
        <f t="shared" ref="E76:E82" si="0">D76*C76</f>
        <v>80000</v>
      </c>
      <c r="G76" s="67"/>
      <c r="H76" s="18"/>
    </row>
    <row r="77" spans="2:8">
      <c r="B77" s="9" t="s">
        <v>66</v>
      </c>
      <c r="C77" s="16">
        <v>1</v>
      </c>
      <c r="D77" s="49">
        <v>70000</v>
      </c>
      <c r="E77" s="49">
        <f t="shared" si="0"/>
        <v>70000</v>
      </c>
      <c r="G77" s="67"/>
      <c r="H77" s="18"/>
    </row>
    <row r="78" spans="2:8">
      <c r="B78" s="9" t="s">
        <v>80</v>
      </c>
      <c r="C78" s="16">
        <v>1</v>
      </c>
      <c r="D78" s="49">
        <v>700000</v>
      </c>
      <c r="E78" s="49">
        <f t="shared" si="0"/>
        <v>700000</v>
      </c>
      <c r="G78" s="67"/>
      <c r="H78" s="18"/>
    </row>
    <row r="79" spans="2:8">
      <c r="B79" s="9" t="s">
        <v>12</v>
      </c>
      <c r="C79" s="9">
        <v>50</v>
      </c>
      <c r="D79" s="49">
        <v>2500</v>
      </c>
      <c r="E79" s="49">
        <f t="shared" si="0"/>
        <v>125000</v>
      </c>
      <c r="G79" s="67"/>
      <c r="H79" s="18"/>
    </row>
    <row r="80" spans="2:8">
      <c r="B80" s="9" t="s">
        <v>67</v>
      </c>
      <c r="C80" s="9">
        <v>1</v>
      </c>
      <c r="D80" s="49">
        <v>20000</v>
      </c>
      <c r="E80" s="49">
        <f t="shared" si="0"/>
        <v>20000</v>
      </c>
      <c r="G80" s="67"/>
      <c r="H80" s="15"/>
    </row>
    <row r="81" spans="2:7">
      <c r="B81" s="9" t="s">
        <v>74</v>
      </c>
      <c r="C81" s="9">
        <v>200</v>
      </c>
      <c r="D81" s="49">
        <v>700</v>
      </c>
      <c r="E81" s="49">
        <f t="shared" si="0"/>
        <v>140000</v>
      </c>
      <c r="G81" s="67"/>
    </row>
    <row r="82" spans="2:7">
      <c r="B82" s="26" t="s">
        <v>75</v>
      </c>
      <c r="C82" s="26">
        <v>1</v>
      </c>
      <c r="D82" s="64">
        <v>50000</v>
      </c>
      <c r="E82" s="49">
        <f t="shared" si="0"/>
        <v>50000</v>
      </c>
      <c r="G82" s="67"/>
    </row>
    <row r="83" spans="2:7" ht="15.75">
      <c r="B83" s="172" t="s">
        <v>43</v>
      </c>
      <c r="C83" s="173"/>
      <c r="D83" s="49"/>
      <c r="E83" s="50">
        <f>SUM(E75:E82)</f>
        <v>2577000</v>
      </c>
      <c r="F83" s="30">
        <f>5000000-E83</f>
        <v>2423000</v>
      </c>
      <c r="G83" s="67"/>
    </row>
    <row r="84" spans="2:7">
      <c r="B84" s="5"/>
      <c r="C84" s="5"/>
      <c r="D84" s="54"/>
      <c r="E84" s="54"/>
      <c r="G84" s="67"/>
    </row>
    <row r="85" spans="2:7">
      <c r="B85" s="182" t="s">
        <v>88</v>
      </c>
      <c r="C85" s="182"/>
      <c r="D85" s="182"/>
      <c r="E85" s="182"/>
      <c r="G85" s="67"/>
    </row>
    <row r="86" spans="2:7">
      <c r="B86" s="13"/>
      <c r="C86" s="14"/>
      <c r="D86" s="66"/>
      <c r="E86" s="55"/>
      <c r="G86" s="67"/>
    </row>
    <row r="87" spans="2:7">
      <c r="B87" s="8" t="s">
        <v>4</v>
      </c>
      <c r="C87" s="8" t="s">
        <v>5</v>
      </c>
      <c r="D87" s="48" t="s">
        <v>6</v>
      </c>
      <c r="E87" s="48" t="s">
        <v>7</v>
      </c>
      <c r="G87" s="67"/>
    </row>
    <row r="88" spans="2:7">
      <c r="B88" s="9" t="s">
        <v>70</v>
      </c>
      <c r="C88" s="16">
        <v>6</v>
      </c>
      <c r="D88" s="49">
        <f>+D75</f>
        <v>231999.99999999997</v>
      </c>
      <c r="E88" s="49">
        <f>D88*C88</f>
        <v>1391999.9999999998</v>
      </c>
      <c r="G88" s="67"/>
    </row>
    <row r="89" spans="2:7">
      <c r="B89" s="9" t="s">
        <v>79</v>
      </c>
      <c r="C89" s="16">
        <v>1</v>
      </c>
      <c r="D89" s="49">
        <v>85000</v>
      </c>
      <c r="E89" s="49">
        <f t="shared" ref="E89:E95" si="1">D89*C89</f>
        <v>85000</v>
      </c>
      <c r="G89" s="67"/>
    </row>
    <row r="90" spans="2:7">
      <c r="B90" s="9" t="s">
        <v>66</v>
      </c>
      <c r="C90" s="16">
        <v>1</v>
      </c>
      <c r="D90" s="49">
        <v>80000</v>
      </c>
      <c r="E90" s="49">
        <f t="shared" si="1"/>
        <v>80000</v>
      </c>
      <c r="G90" s="67"/>
    </row>
    <row r="91" spans="2:7">
      <c r="B91" s="9" t="s">
        <v>80</v>
      </c>
      <c r="C91" s="16">
        <v>1</v>
      </c>
      <c r="D91" s="49">
        <v>700000</v>
      </c>
      <c r="E91" s="49">
        <f t="shared" si="1"/>
        <v>700000</v>
      </c>
      <c r="G91" s="67"/>
    </row>
    <row r="92" spans="2:7">
      <c r="B92" s="9" t="s">
        <v>12</v>
      </c>
      <c r="C92" s="9">
        <v>60</v>
      </c>
      <c r="D92" s="49">
        <v>2500</v>
      </c>
      <c r="E92" s="49">
        <f t="shared" si="1"/>
        <v>150000</v>
      </c>
      <c r="G92" s="67"/>
    </row>
    <row r="93" spans="2:7">
      <c r="B93" s="9" t="s">
        <v>67</v>
      </c>
      <c r="C93" s="9">
        <v>1</v>
      </c>
      <c r="D93" s="49">
        <v>20000</v>
      </c>
      <c r="E93" s="49">
        <f t="shared" si="1"/>
        <v>20000</v>
      </c>
      <c r="G93" s="67"/>
    </row>
    <row r="94" spans="2:7">
      <c r="B94" s="9" t="s">
        <v>74</v>
      </c>
      <c r="C94" s="9">
        <v>400</v>
      </c>
      <c r="D94" s="49">
        <v>700</v>
      </c>
      <c r="E94" s="49">
        <f t="shared" si="1"/>
        <v>280000</v>
      </c>
      <c r="G94" s="67"/>
    </row>
    <row r="95" spans="2:7">
      <c r="B95" s="26" t="s">
        <v>75</v>
      </c>
      <c r="C95" s="26">
        <v>1</v>
      </c>
      <c r="D95" s="64">
        <v>50000</v>
      </c>
      <c r="E95" s="49">
        <f t="shared" si="1"/>
        <v>50000</v>
      </c>
      <c r="G95" s="67"/>
    </row>
    <row r="96" spans="2:7" ht="15.75">
      <c r="B96" s="172" t="s">
        <v>43</v>
      </c>
      <c r="C96" s="173"/>
      <c r="D96" s="49"/>
      <c r="E96" s="50">
        <f>SUM(E88:E95)</f>
        <v>2757000</v>
      </c>
      <c r="F96" s="30">
        <f>9000000-E96</f>
        <v>6243000</v>
      </c>
      <c r="G96" s="67"/>
    </row>
    <row r="97" spans="2:7">
      <c r="B97" s="5"/>
      <c r="C97" s="5"/>
      <c r="D97" s="54"/>
      <c r="E97" s="54"/>
      <c r="G97" s="67"/>
    </row>
    <row r="98" spans="2:7">
      <c r="B98" s="5"/>
      <c r="C98" s="5"/>
      <c r="D98" s="54"/>
      <c r="E98" s="54"/>
      <c r="G98" s="67"/>
    </row>
    <row r="99" spans="2:7" ht="20.25" customHeight="1">
      <c r="B99" s="179" t="s">
        <v>46</v>
      </c>
      <c r="C99" s="179"/>
      <c r="D99" s="179"/>
      <c r="E99" s="179"/>
      <c r="G99" s="67"/>
    </row>
    <row r="100" spans="2:7">
      <c r="B100" s="5"/>
      <c r="C100" s="5"/>
      <c r="D100" s="54"/>
      <c r="E100" s="54"/>
      <c r="G100" s="67"/>
    </row>
    <row r="101" spans="2:7" ht="12.75" customHeight="1">
      <c r="B101" s="186" t="s">
        <v>14</v>
      </c>
      <c r="C101" s="186"/>
      <c r="D101" s="186"/>
      <c r="E101" s="186"/>
      <c r="G101" s="67"/>
    </row>
    <row r="102" spans="2:7">
      <c r="B102" s="171"/>
      <c r="C102" s="171"/>
      <c r="D102" s="171"/>
      <c r="E102" s="171"/>
      <c r="G102" s="67"/>
    </row>
    <row r="103" spans="2:7">
      <c r="B103" s="8" t="s">
        <v>4</v>
      </c>
      <c r="C103" s="8" t="s">
        <v>5</v>
      </c>
      <c r="D103" s="48" t="s">
        <v>6</v>
      </c>
      <c r="E103" s="48" t="s">
        <v>7</v>
      </c>
      <c r="G103" s="67"/>
    </row>
    <row r="104" spans="2:7" ht="27.75" customHeight="1">
      <c r="B104" s="16" t="s">
        <v>81</v>
      </c>
      <c r="C104" s="9">
        <v>1</v>
      </c>
      <c r="D104" s="49">
        <v>750000</v>
      </c>
      <c r="E104" s="49">
        <f>D104*C104</f>
        <v>750000</v>
      </c>
      <c r="G104" s="67"/>
    </row>
    <row r="105" spans="2:7" ht="28.5" customHeight="1">
      <c r="B105" s="9" t="s">
        <v>82</v>
      </c>
      <c r="C105" s="9">
        <v>1</v>
      </c>
      <c r="D105" s="49">
        <v>750000</v>
      </c>
      <c r="E105" s="49">
        <f>D105*C105</f>
        <v>750000</v>
      </c>
      <c r="G105" s="67"/>
    </row>
    <row r="106" spans="2:7">
      <c r="B106" s="10" t="s">
        <v>2</v>
      </c>
      <c r="C106" s="9" t="s">
        <v>15</v>
      </c>
      <c r="D106" s="49" t="s">
        <v>9</v>
      </c>
      <c r="E106" s="50">
        <f>SUM(E104:E105)</f>
        <v>1500000</v>
      </c>
      <c r="G106" s="67"/>
    </row>
    <row r="107" spans="2:7">
      <c r="B107" s="17"/>
      <c r="C107" s="18"/>
      <c r="D107" s="65"/>
      <c r="E107" s="53"/>
      <c r="G107" s="67"/>
    </row>
    <row r="108" spans="2:7" ht="23.25" customHeight="1">
      <c r="B108" s="174" t="s">
        <v>16</v>
      </c>
      <c r="C108" s="185"/>
      <c r="D108" s="185"/>
      <c r="E108" s="185"/>
      <c r="G108" s="67"/>
    </row>
    <row r="109" spans="2:7">
      <c r="G109" s="67"/>
    </row>
    <row r="110" spans="2:7">
      <c r="B110" s="177" t="s">
        <v>17</v>
      </c>
      <c r="C110" s="177"/>
      <c r="D110" s="177"/>
      <c r="E110" s="177"/>
      <c r="G110" s="67"/>
    </row>
    <row r="111" spans="2:7">
      <c r="G111" s="67"/>
    </row>
    <row r="112" spans="2:7">
      <c r="B112" s="8" t="s">
        <v>4</v>
      </c>
      <c r="C112" s="10" t="s">
        <v>5</v>
      </c>
      <c r="D112" s="48" t="s">
        <v>6</v>
      </c>
      <c r="E112" s="48" t="s">
        <v>7</v>
      </c>
      <c r="G112" s="67"/>
    </row>
    <row r="113" spans="2:7">
      <c r="B113" s="9" t="s">
        <v>12</v>
      </c>
      <c r="C113" s="9">
        <v>200</v>
      </c>
      <c r="D113" s="49">
        <v>2500</v>
      </c>
      <c r="E113" s="49">
        <f>D113*C113</f>
        <v>500000</v>
      </c>
      <c r="G113" s="67"/>
    </row>
    <row r="114" spans="2:7">
      <c r="B114" s="9" t="s">
        <v>67</v>
      </c>
      <c r="C114" s="9">
        <v>1</v>
      </c>
      <c r="D114" s="49">
        <v>750000</v>
      </c>
      <c r="E114" s="49">
        <f>D114*C114</f>
        <v>750000</v>
      </c>
      <c r="G114" s="67"/>
    </row>
    <row r="115" spans="2:7" ht="25.5">
      <c r="B115" s="9" t="s">
        <v>83</v>
      </c>
      <c r="C115" s="9">
        <v>1</v>
      </c>
      <c r="D115" s="49">
        <v>750000</v>
      </c>
      <c r="E115" s="49">
        <f>D115*C115</f>
        <v>750000</v>
      </c>
      <c r="G115" s="67"/>
    </row>
    <row r="116" spans="2:7">
      <c r="B116" s="10" t="s">
        <v>2</v>
      </c>
      <c r="C116" s="9" t="s">
        <v>8</v>
      </c>
      <c r="D116" s="49" t="s">
        <v>19</v>
      </c>
      <c r="E116" s="50">
        <f>SUM(E113:E115)</f>
        <v>2000000</v>
      </c>
      <c r="G116" s="67"/>
    </row>
    <row r="117" spans="2:7">
      <c r="B117" s="17"/>
      <c r="C117" s="18"/>
      <c r="D117" s="65"/>
      <c r="E117" s="53"/>
      <c r="G117" s="67"/>
    </row>
    <row r="118" spans="2:7" ht="19.5" customHeight="1">
      <c r="B118" s="178" t="s">
        <v>20</v>
      </c>
      <c r="C118" s="178"/>
      <c r="D118" s="178"/>
      <c r="E118" s="178"/>
      <c r="G118" s="67"/>
    </row>
    <row r="119" spans="2:7">
      <c r="B119" s="17"/>
      <c r="C119" s="18"/>
      <c r="D119" s="65"/>
      <c r="E119" s="53"/>
      <c r="G119" s="67"/>
    </row>
    <row r="120" spans="2:7">
      <c r="B120" s="170" t="s">
        <v>89</v>
      </c>
      <c r="C120" s="170"/>
      <c r="D120" s="170"/>
      <c r="E120" s="170"/>
      <c r="G120" s="67"/>
    </row>
    <row r="121" spans="2:7">
      <c r="B121" s="7"/>
      <c r="C121" s="7"/>
      <c r="D121" s="54"/>
      <c r="E121" s="54"/>
      <c r="G121" s="67"/>
    </row>
    <row r="122" spans="2:7">
      <c r="B122" s="8" t="s">
        <v>21</v>
      </c>
      <c r="C122" s="8" t="s">
        <v>5</v>
      </c>
      <c r="D122" s="48" t="s">
        <v>22</v>
      </c>
      <c r="E122" s="48" t="s">
        <v>23</v>
      </c>
      <c r="G122" s="67"/>
    </row>
    <row r="123" spans="2:7">
      <c r="B123" s="69" t="s">
        <v>108</v>
      </c>
      <c r="C123" s="69">
        <v>1</v>
      </c>
      <c r="D123" s="71">
        <f>1301400+8752500</f>
        <v>10053900</v>
      </c>
      <c r="E123" s="73">
        <f>D123*C123</f>
        <v>10053900</v>
      </c>
      <c r="G123" s="67"/>
    </row>
    <row r="124" spans="2:7">
      <c r="B124" s="69" t="s">
        <v>109</v>
      </c>
      <c r="C124" s="69">
        <v>1</v>
      </c>
      <c r="D124" s="71">
        <f>700000+3860000+3000000</f>
        <v>7560000</v>
      </c>
      <c r="E124" s="71">
        <f>D124*C124</f>
        <v>7560000</v>
      </c>
      <c r="G124" s="67"/>
    </row>
    <row r="125" spans="2:7">
      <c r="B125" s="70" t="s">
        <v>27</v>
      </c>
      <c r="C125" s="69"/>
      <c r="D125" s="71"/>
      <c r="E125" s="72">
        <f>SUM(E123:E124)</f>
        <v>17613900</v>
      </c>
      <c r="F125" s="67"/>
      <c r="G125" s="67"/>
    </row>
    <row r="126" spans="2:7">
      <c r="B126" s="19"/>
      <c r="C126" s="20"/>
      <c r="D126" s="58"/>
      <c r="E126" s="58"/>
      <c r="F126" s="67"/>
      <c r="G126" s="67"/>
    </row>
    <row r="127" spans="2:7">
      <c r="B127" s="170" t="s">
        <v>28</v>
      </c>
      <c r="C127" s="170"/>
      <c r="D127" s="170"/>
      <c r="E127" s="170"/>
      <c r="G127" s="67"/>
    </row>
    <row r="128" spans="2:7">
      <c r="G128" s="67"/>
    </row>
    <row r="129" spans="2:7">
      <c r="B129" s="8" t="s">
        <v>21</v>
      </c>
      <c r="C129" s="8" t="s">
        <v>5</v>
      </c>
      <c r="D129" s="48" t="s">
        <v>22</v>
      </c>
      <c r="E129" s="48" t="s">
        <v>23</v>
      </c>
      <c r="G129" s="67"/>
    </row>
    <row r="130" spans="2:7">
      <c r="B130" s="9" t="s">
        <v>24</v>
      </c>
      <c r="C130" s="9">
        <v>1</v>
      </c>
      <c r="D130" s="49">
        <v>1600000</v>
      </c>
      <c r="E130" s="49">
        <f>D130*C130</f>
        <v>1600000</v>
      </c>
      <c r="G130" s="67"/>
    </row>
    <row r="131" spans="2:7">
      <c r="B131" s="10" t="s">
        <v>25</v>
      </c>
      <c r="C131" s="9"/>
      <c r="D131" s="49"/>
      <c r="E131" s="50">
        <f>SUM(E130:E130)</f>
        <v>1600000</v>
      </c>
      <c r="G131" s="67"/>
    </row>
    <row r="132" spans="2:7">
      <c r="B132" s="9" t="s">
        <v>29</v>
      </c>
      <c r="C132" s="9">
        <v>1</v>
      </c>
      <c r="D132" s="49">
        <v>200000</v>
      </c>
      <c r="E132" s="49">
        <f>D132*C132</f>
        <v>200000</v>
      </c>
      <c r="G132" s="67"/>
    </row>
    <row r="133" spans="2:7">
      <c r="B133" s="9" t="s">
        <v>84</v>
      </c>
      <c r="C133" s="9">
        <v>1</v>
      </c>
      <c r="D133" s="49">
        <v>100000</v>
      </c>
      <c r="E133" s="49">
        <f>D133*C133</f>
        <v>100000</v>
      </c>
      <c r="G133" s="67"/>
    </row>
    <row r="134" spans="2:7">
      <c r="B134" s="10" t="s">
        <v>26</v>
      </c>
      <c r="C134" s="10"/>
      <c r="D134" s="50"/>
      <c r="E134" s="50">
        <f>SUM(E132:E133)</f>
        <v>300000</v>
      </c>
      <c r="G134" s="67"/>
    </row>
    <row r="135" spans="2:7">
      <c r="B135" s="10" t="s">
        <v>27</v>
      </c>
      <c r="C135" s="9"/>
      <c r="D135" s="49"/>
      <c r="E135" s="50">
        <f>SUM(E134,E131)</f>
        <v>1900000</v>
      </c>
      <c r="G135" s="67"/>
    </row>
    <row r="136" spans="2:7">
      <c r="G136" s="67"/>
    </row>
    <row r="137" spans="2:7">
      <c r="B137" s="170" t="s">
        <v>30</v>
      </c>
      <c r="C137" s="170"/>
      <c r="D137" s="170"/>
      <c r="E137" s="170"/>
      <c r="G137" s="67"/>
    </row>
    <row r="138" spans="2:7">
      <c r="G138" s="67"/>
    </row>
    <row r="139" spans="2:7">
      <c r="B139" s="8" t="s">
        <v>4</v>
      </c>
      <c r="C139" s="8" t="s">
        <v>5</v>
      </c>
      <c r="D139" s="48" t="s">
        <v>6</v>
      </c>
      <c r="E139" s="48" t="s">
        <v>7</v>
      </c>
      <c r="G139" s="67"/>
    </row>
    <row r="140" spans="2:7">
      <c r="B140" s="9" t="s">
        <v>31</v>
      </c>
      <c r="C140" s="9">
        <v>1000</v>
      </c>
      <c r="D140" s="49">
        <v>4000</v>
      </c>
      <c r="E140" s="49">
        <f>D140*C140</f>
        <v>4000000</v>
      </c>
      <c r="G140" s="67"/>
    </row>
    <row r="141" spans="2:7" ht="18" customHeight="1">
      <c r="B141" s="10" t="s">
        <v>2</v>
      </c>
      <c r="C141" s="10" t="s">
        <v>32</v>
      </c>
      <c r="D141" s="50" t="s">
        <v>33</v>
      </c>
      <c r="E141" s="50">
        <f>SUM(E140)</f>
        <v>4000000</v>
      </c>
      <c r="G141" s="67"/>
    </row>
    <row r="142" spans="2:7" ht="18" customHeight="1">
      <c r="B142" s="17"/>
      <c r="C142" s="17"/>
      <c r="D142" s="53"/>
      <c r="E142" s="53"/>
      <c r="G142" s="67"/>
    </row>
    <row r="143" spans="2:7" ht="24" customHeight="1">
      <c r="B143" s="178" t="s">
        <v>34</v>
      </c>
      <c r="C143" s="178"/>
      <c r="D143" s="178"/>
      <c r="E143" s="178"/>
      <c r="G143" s="67"/>
    </row>
    <row r="144" spans="2:7">
      <c r="G144" s="67"/>
    </row>
    <row r="145" spans="2:7">
      <c r="B145" s="170" t="s">
        <v>47</v>
      </c>
      <c r="C145" s="170"/>
      <c r="D145" s="170"/>
      <c r="E145" s="170"/>
      <c r="G145" s="67"/>
    </row>
    <row r="146" spans="2:7">
      <c r="B146" s="175"/>
      <c r="C146" s="175"/>
      <c r="D146" s="175"/>
      <c r="E146" s="175"/>
      <c r="G146" s="67"/>
    </row>
    <row r="147" spans="2:7">
      <c r="B147" s="21" t="s">
        <v>4</v>
      </c>
      <c r="C147" s="21" t="s">
        <v>5</v>
      </c>
      <c r="D147" s="48" t="s">
        <v>6</v>
      </c>
      <c r="E147" s="59" t="s">
        <v>7</v>
      </c>
      <c r="G147" s="67"/>
    </row>
    <row r="148" spans="2:7">
      <c r="B148" s="16" t="s">
        <v>70</v>
      </c>
      <c r="C148" s="16">
        <v>3</v>
      </c>
      <c r="D148" s="49">
        <v>40000</v>
      </c>
      <c r="E148" s="49">
        <f>D148*C148</f>
        <v>120000</v>
      </c>
      <c r="G148" s="67"/>
    </row>
    <row r="149" spans="2:7">
      <c r="B149" s="9" t="s">
        <v>12</v>
      </c>
      <c r="C149" s="9">
        <v>500</v>
      </c>
      <c r="D149" s="49">
        <v>2500</v>
      </c>
      <c r="E149" s="49">
        <f>D149*C149</f>
        <v>1250000</v>
      </c>
      <c r="G149" s="67"/>
    </row>
    <row r="150" spans="2:7">
      <c r="B150" s="9" t="s">
        <v>48</v>
      </c>
      <c r="C150" s="9">
        <v>300</v>
      </c>
      <c r="D150" s="49">
        <v>700</v>
      </c>
      <c r="E150" s="49">
        <f>D150*C150</f>
        <v>210000</v>
      </c>
      <c r="G150" s="67"/>
    </row>
    <row r="151" spans="2:7">
      <c r="B151" s="9" t="s">
        <v>63</v>
      </c>
      <c r="C151" s="16">
        <v>1</v>
      </c>
      <c r="D151" s="49">
        <v>100000</v>
      </c>
      <c r="E151" s="49">
        <f>D151*C151</f>
        <v>100000</v>
      </c>
      <c r="G151" s="67"/>
    </row>
    <row r="152" spans="2:7" ht="15.75">
      <c r="B152" s="9" t="s">
        <v>2</v>
      </c>
      <c r="C152" s="9" t="s">
        <v>37</v>
      </c>
      <c r="D152" s="49" t="s">
        <v>38</v>
      </c>
      <c r="E152" s="50">
        <f>SUM(E148:E151)</f>
        <v>1680000</v>
      </c>
      <c r="F152" s="30">
        <f>3200000-E152</f>
        <v>1520000</v>
      </c>
      <c r="G152" s="67"/>
    </row>
    <row r="153" spans="2:7">
      <c r="G153" s="67"/>
    </row>
    <row r="154" spans="2:7">
      <c r="B154" s="170" t="s">
        <v>56</v>
      </c>
      <c r="C154" s="170"/>
      <c r="D154" s="170"/>
      <c r="E154" s="170"/>
      <c r="G154" s="67"/>
    </row>
    <row r="155" spans="2:7">
      <c r="B155" s="175"/>
      <c r="C155" s="175"/>
      <c r="D155" s="175"/>
      <c r="E155" s="175"/>
      <c r="G155" s="67"/>
    </row>
    <row r="156" spans="2:7">
      <c r="B156" s="21" t="s">
        <v>4</v>
      </c>
      <c r="C156" s="21" t="s">
        <v>5</v>
      </c>
      <c r="D156" s="48" t="s">
        <v>6</v>
      </c>
      <c r="E156" s="59" t="s">
        <v>7</v>
      </c>
      <c r="G156" s="67"/>
    </row>
    <row r="157" spans="2:7">
      <c r="B157" s="9" t="s">
        <v>105</v>
      </c>
      <c r="C157" s="9">
        <v>4</v>
      </c>
      <c r="D157" s="49">
        <v>270000</v>
      </c>
      <c r="E157" s="49">
        <f>D157*C157</f>
        <v>1080000</v>
      </c>
      <c r="G157" s="67"/>
    </row>
    <row r="158" spans="2:7" ht="13.5" customHeight="1">
      <c r="B158" s="9" t="s">
        <v>86</v>
      </c>
      <c r="C158" s="9">
        <v>1</v>
      </c>
      <c r="D158" s="49">
        <v>700000</v>
      </c>
      <c r="E158" s="49">
        <f>D158*C158</f>
        <v>700000</v>
      </c>
      <c r="G158" s="67"/>
    </row>
    <row r="159" spans="2:7">
      <c r="B159" s="9" t="s">
        <v>12</v>
      </c>
      <c r="C159" s="9">
        <v>0</v>
      </c>
      <c r="D159" s="49">
        <v>0</v>
      </c>
      <c r="E159" s="49">
        <f>D159*C159</f>
        <v>0</v>
      </c>
      <c r="G159" s="67"/>
    </row>
    <row r="160" spans="2:7">
      <c r="B160" s="9" t="s">
        <v>48</v>
      </c>
      <c r="C160" s="9">
        <v>0</v>
      </c>
      <c r="D160" s="49">
        <v>0</v>
      </c>
      <c r="E160" s="49">
        <f>D160*C160</f>
        <v>0</v>
      </c>
      <c r="G160" s="67"/>
    </row>
    <row r="161" spans="2:7">
      <c r="B161" s="9" t="s">
        <v>36</v>
      </c>
      <c r="C161" s="16">
        <v>1</v>
      </c>
      <c r="D161" s="49">
        <v>800000</v>
      </c>
      <c r="E161" s="49">
        <f>D161*C161</f>
        <v>800000</v>
      </c>
      <c r="G161" s="67"/>
    </row>
    <row r="162" spans="2:7" ht="15.75">
      <c r="B162" s="9" t="s">
        <v>2</v>
      </c>
      <c r="C162" s="9" t="s">
        <v>37</v>
      </c>
      <c r="D162" s="49" t="s">
        <v>38</v>
      </c>
      <c r="E162" s="50">
        <f>SUM(E157:E161)</f>
        <v>2580000</v>
      </c>
      <c r="F162" s="31">
        <v>5600000</v>
      </c>
      <c r="G162" s="67"/>
    </row>
    <row r="163" spans="2:7">
      <c r="G163" s="67"/>
    </row>
    <row r="164" spans="2:7">
      <c r="B164" s="170" t="s">
        <v>55</v>
      </c>
      <c r="C164" s="170"/>
      <c r="D164" s="170"/>
      <c r="E164" s="170"/>
      <c r="G164" s="67"/>
    </row>
    <row r="165" spans="2:7">
      <c r="G165" s="67"/>
    </row>
    <row r="166" spans="2:7">
      <c r="B166" s="8" t="s">
        <v>4</v>
      </c>
      <c r="C166" s="8" t="s">
        <v>5</v>
      </c>
      <c r="D166" s="48" t="s">
        <v>6</v>
      </c>
      <c r="E166" s="48" t="s">
        <v>7</v>
      </c>
      <c r="G166" s="67"/>
    </row>
    <row r="167" spans="2:7">
      <c r="B167" s="9" t="s">
        <v>105</v>
      </c>
      <c r="C167" s="9">
        <v>4</v>
      </c>
      <c r="D167" s="49">
        <v>270000</v>
      </c>
      <c r="E167" s="49">
        <f>D167*C167</f>
        <v>1080000</v>
      </c>
      <c r="G167" s="67"/>
    </row>
    <row r="168" spans="2:7">
      <c r="B168" s="9" t="s">
        <v>85</v>
      </c>
      <c r="C168" s="9">
        <v>4</v>
      </c>
      <c r="D168" s="49">
        <v>70000</v>
      </c>
      <c r="E168" s="49">
        <f>D168*C168</f>
        <v>280000</v>
      </c>
      <c r="G168" s="67"/>
    </row>
    <row r="169" spans="2:7">
      <c r="B169" s="10" t="s">
        <v>2</v>
      </c>
      <c r="C169" s="9" t="s">
        <v>8</v>
      </c>
      <c r="D169" s="49" t="s">
        <v>9</v>
      </c>
      <c r="E169" s="50">
        <f>SUM(E167:E168)</f>
        <v>1360000</v>
      </c>
      <c r="G169" s="67"/>
    </row>
    <row r="170" spans="2:7">
      <c r="B170" s="17"/>
      <c r="C170" s="18"/>
      <c r="D170" s="65"/>
      <c r="E170" s="53"/>
      <c r="G170" s="67"/>
    </row>
    <row r="171" spans="2:7" ht="18" customHeight="1">
      <c r="B171" s="176" t="s">
        <v>58</v>
      </c>
      <c r="C171" s="176"/>
      <c r="D171" s="176"/>
      <c r="E171" s="176"/>
      <c r="G171" s="67"/>
    </row>
    <row r="172" spans="2:7">
      <c r="G172" s="67"/>
    </row>
    <row r="173" spans="2:7">
      <c r="B173" s="8" t="s">
        <v>4</v>
      </c>
      <c r="C173" s="8" t="s">
        <v>5</v>
      </c>
      <c r="D173" s="48" t="s">
        <v>6</v>
      </c>
      <c r="E173" s="48" t="s">
        <v>7</v>
      </c>
      <c r="G173" s="67"/>
    </row>
    <row r="174" spans="2:7">
      <c r="B174" s="9" t="s">
        <v>105</v>
      </c>
      <c r="C174" s="9">
        <v>9</v>
      </c>
      <c r="D174" s="49">
        <v>270000</v>
      </c>
      <c r="E174" s="49">
        <f>D174*C174</f>
        <v>2430000</v>
      </c>
      <c r="G174" s="67"/>
    </row>
    <row r="175" spans="2:7">
      <c r="B175" s="9" t="s">
        <v>87</v>
      </c>
      <c r="C175" s="9">
        <v>3</v>
      </c>
      <c r="D175" s="49">
        <v>800000</v>
      </c>
      <c r="E175" s="49">
        <f>D175*C175</f>
        <v>2400000</v>
      </c>
      <c r="G175" s="67"/>
    </row>
    <row r="176" spans="2:7">
      <c r="B176" s="9" t="s">
        <v>12</v>
      </c>
      <c r="C176" s="9">
        <v>500</v>
      </c>
      <c r="D176" s="49">
        <v>3000</v>
      </c>
      <c r="E176" s="49">
        <f>D176*C176</f>
        <v>1500000</v>
      </c>
      <c r="G176" s="67"/>
    </row>
    <row r="177" spans="2:7">
      <c r="B177" s="9" t="s">
        <v>57</v>
      </c>
      <c r="C177" s="9">
        <v>0</v>
      </c>
      <c r="D177" s="49">
        <v>2000000</v>
      </c>
      <c r="E177" s="49">
        <f>D177*C177</f>
        <v>0</v>
      </c>
      <c r="G177" s="67"/>
    </row>
    <row r="178" spans="2:7" ht="15.75" customHeight="1">
      <c r="B178" s="9" t="s">
        <v>36</v>
      </c>
      <c r="C178" s="9">
        <v>1</v>
      </c>
      <c r="D178" s="49">
        <v>2000000</v>
      </c>
      <c r="E178" s="49">
        <f>D178*C178</f>
        <v>2000000</v>
      </c>
      <c r="G178" s="67"/>
    </row>
    <row r="179" spans="2:7">
      <c r="B179" s="10" t="s">
        <v>2</v>
      </c>
      <c r="C179" s="9" t="s">
        <v>8</v>
      </c>
      <c r="D179" s="49" t="s">
        <v>9</v>
      </c>
      <c r="E179" s="50">
        <f>SUM(E174:E178)</f>
        <v>8330000</v>
      </c>
      <c r="G179" s="67"/>
    </row>
    <row r="180" spans="2:7">
      <c r="B180" s="17"/>
      <c r="C180" s="18"/>
      <c r="D180" s="65"/>
      <c r="E180" s="53"/>
      <c r="G180" s="67"/>
    </row>
    <row r="181" spans="2:7" ht="15.75" customHeight="1">
      <c r="B181" s="17"/>
      <c r="C181" s="18"/>
      <c r="D181" s="65"/>
      <c r="E181" s="53"/>
      <c r="G181" s="67"/>
    </row>
    <row r="182" spans="2:7" ht="21" customHeight="1">
      <c r="B182" s="174" t="s">
        <v>52</v>
      </c>
      <c r="C182" s="174"/>
      <c r="D182" s="174"/>
      <c r="E182" s="174"/>
      <c r="G182" s="67"/>
    </row>
    <row r="183" spans="2:7">
      <c r="G183" s="67"/>
    </row>
    <row r="184" spans="2:7">
      <c r="B184" s="170" t="s">
        <v>53</v>
      </c>
      <c r="C184" s="170"/>
      <c r="D184" s="170"/>
      <c r="E184" s="170"/>
      <c r="G184" s="67"/>
    </row>
    <row r="185" spans="2:7">
      <c r="G185" s="67"/>
    </row>
    <row r="186" spans="2:7" ht="15">
      <c r="B186" s="22" t="s">
        <v>4</v>
      </c>
      <c r="C186" s="22" t="s">
        <v>5</v>
      </c>
      <c r="D186" s="60" t="s">
        <v>6</v>
      </c>
      <c r="E186" s="60" t="s">
        <v>7</v>
      </c>
      <c r="G186" s="67"/>
    </row>
    <row r="187" spans="2:7" ht="14.25">
      <c r="B187" s="23" t="s">
        <v>39</v>
      </c>
      <c r="C187" s="23">
        <v>1</v>
      </c>
      <c r="D187" s="61">
        <v>1000000</v>
      </c>
      <c r="E187" s="61">
        <f>D187*C187</f>
        <v>1000000</v>
      </c>
      <c r="G187" s="67"/>
    </row>
    <row r="188" spans="2:7" ht="15">
      <c r="B188" s="23" t="s">
        <v>49</v>
      </c>
      <c r="C188" s="23">
        <v>6</v>
      </c>
      <c r="D188" s="61">
        <v>50000</v>
      </c>
      <c r="E188" s="61">
        <v>300000</v>
      </c>
      <c r="G188" s="67"/>
    </row>
    <row r="189" spans="2:7" ht="14.25">
      <c r="B189" s="23" t="s">
        <v>106</v>
      </c>
      <c r="C189" s="23">
        <v>6</v>
      </c>
      <c r="D189" s="61">
        <v>270000</v>
      </c>
      <c r="E189" s="61">
        <f>D189*C189</f>
        <v>1620000</v>
      </c>
      <c r="G189" s="67"/>
    </row>
    <row r="190" spans="2:7" ht="14.25">
      <c r="B190" s="23" t="s">
        <v>35</v>
      </c>
      <c r="C190" s="23">
        <v>1</v>
      </c>
      <c r="D190" s="61">
        <v>700000</v>
      </c>
      <c r="E190" s="61">
        <f>D190*C190</f>
        <v>700000</v>
      </c>
      <c r="G190" s="67"/>
    </row>
    <row r="191" spans="2:7" ht="15">
      <c r="B191" s="24" t="s">
        <v>2</v>
      </c>
      <c r="C191" s="24" t="s">
        <v>15</v>
      </c>
      <c r="D191" s="62" t="s">
        <v>40</v>
      </c>
      <c r="E191" s="62">
        <f>SUM(E187:E190)</f>
        <v>3620000</v>
      </c>
      <c r="G191" s="67"/>
    </row>
    <row r="192" spans="2:7">
      <c r="G192" s="67"/>
    </row>
    <row r="193" spans="2:7">
      <c r="B193" s="170" t="s">
        <v>50</v>
      </c>
      <c r="C193" s="170"/>
      <c r="D193" s="170"/>
      <c r="E193" s="170"/>
      <c r="G193" s="67"/>
    </row>
    <row r="194" spans="2:7">
      <c r="G194" s="67"/>
    </row>
    <row r="195" spans="2:7" ht="15">
      <c r="B195" s="22" t="s">
        <v>4</v>
      </c>
      <c r="C195" s="22" t="s">
        <v>5</v>
      </c>
      <c r="D195" s="60" t="s">
        <v>6</v>
      </c>
      <c r="E195" s="60" t="s">
        <v>7</v>
      </c>
      <c r="G195" s="67"/>
    </row>
    <row r="196" spans="2:7" ht="14.25">
      <c r="B196" s="29" t="s">
        <v>59</v>
      </c>
      <c r="C196" s="29">
        <v>4</v>
      </c>
      <c r="D196" s="61">
        <v>200000</v>
      </c>
      <c r="E196" s="61">
        <f>D196*C196</f>
        <v>800000</v>
      </c>
      <c r="G196" s="67"/>
    </row>
    <row r="197" spans="2:7" ht="14.25">
      <c r="B197" s="29" t="s">
        <v>12</v>
      </c>
      <c r="C197" s="29">
        <v>215</v>
      </c>
      <c r="D197" s="61">
        <v>2500</v>
      </c>
      <c r="E197" s="61">
        <f>D197*C197</f>
        <v>537500</v>
      </c>
      <c r="G197" s="67"/>
    </row>
    <row r="198" spans="2:7" ht="15.75" customHeight="1">
      <c r="B198" s="29" t="s">
        <v>60</v>
      </c>
      <c r="C198" s="29">
        <v>1</v>
      </c>
      <c r="D198" s="61">
        <v>700000</v>
      </c>
      <c r="E198" s="61">
        <f>D198*C198</f>
        <v>700000</v>
      </c>
      <c r="G198" s="67"/>
    </row>
    <row r="199" spans="2:7" ht="14.25">
      <c r="B199" s="29" t="s">
        <v>61</v>
      </c>
      <c r="C199" s="29">
        <v>1</v>
      </c>
      <c r="D199" s="61">
        <v>80000</v>
      </c>
      <c r="E199" s="61">
        <f>D199*C199</f>
        <v>80000</v>
      </c>
      <c r="G199" s="67"/>
    </row>
    <row r="200" spans="2:7" ht="14.25">
      <c r="B200" s="29" t="s">
        <v>62</v>
      </c>
      <c r="C200" s="29">
        <v>1</v>
      </c>
      <c r="D200" s="61">
        <v>100000</v>
      </c>
      <c r="E200" s="61">
        <f>D200*C200</f>
        <v>100000</v>
      </c>
      <c r="G200" s="67"/>
    </row>
    <row r="201" spans="2:7" ht="14.25">
      <c r="B201" s="29" t="s">
        <v>13</v>
      </c>
      <c r="C201" s="29" t="s">
        <v>18</v>
      </c>
      <c r="D201" s="61">
        <v>300000</v>
      </c>
      <c r="E201" s="61">
        <v>300000</v>
      </c>
      <c r="G201" s="67"/>
    </row>
    <row r="202" spans="2:7" ht="14.25">
      <c r="B202" s="29" t="s">
        <v>51</v>
      </c>
      <c r="C202" s="29">
        <v>1500</v>
      </c>
      <c r="D202" s="61">
        <v>800</v>
      </c>
      <c r="E202" s="61">
        <f>D202*C202</f>
        <v>1200000</v>
      </c>
      <c r="G202" s="67"/>
    </row>
    <row r="203" spans="2:7" ht="15">
      <c r="B203" s="24" t="s">
        <v>2</v>
      </c>
      <c r="C203" s="24" t="s">
        <v>15</v>
      </c>
      <c r="D203" s="62" t="s">
        <v>40</v>
      </c>
      <c r="E203" s="62">
        <f>SUM(E196:E202)</f>
        <v>3717500</v>
      </c>
      <c r="G203" s="67"/>
    </row>
    <row r="204" spans="2:7">
      <c r="G204" s="67"/>
    </row>
    <row r="205" spans="2:7">
      <c r="G205" s="67"/>
    </row>
    <row r="206" spans="2:7">
      <c r="G206" s="67"/>
    </row>
    <row r="207" spans="2:7" ht="18">
      <c r="D207" s="52">
        <v>46520000</v>
      </c>
      <c r="E207" s="63">
        <f>E9+E22+E34+E52+E61+E70+E83+E96+E106+E116+E125+E135+E141+E152+E162+E169+E179+E191+E203+E41</f>
        <v>67010400</v>
      </c>
      <c r="F207" s="28">
        <f>F70+F83+F96+F152+F162</f>
        <v>17896000</v>
      </c>
      <c r="G207" s="67"/>
    </row>
    <row r="208" spans="2:7">
      <c r="D208" s="52">
        <f>+E207-D207</f>
        <v>20490400</v>
      </c>
      <c r="G208" s="67"/>
    </row>
    <row r="209" spans="5:7">
      <c r="G209" s="67"/>
    </row>
    <row r="210" spans="5:7" ht="20.25">
      <c r="E210" s="183">
        <f>E207-F207</f>
        <v>49114400</v>
      </c>
      <c r="F210" s="184"/>
      <c r="G210" s="67"/>
    </row>
    <row r="211" spans="5:7">
      <c r="G211" s="67"/>
    </row>
  </sheetData>
  <mergeCells count="44">
    <mergeCell ref="E210:F210"/>
    <mergeCell ref="B193:E193"/>
    <mergeCell ref="B120:E120"/>
    <mergeCell ref="B127:E127"/>
    <mergeCell ref="B46:E46"/>
    <mergeCell ref="B47:E47"/>
    <mergeCell ref="B154:E154"/>
    <mergeCell ref="B155:E155"/>
    <mergeCell ref="B182:E182"/>
    <mergeCell ref="B143:E143"/>
    <mergeCell ref="B61:C61"/>
    <mergeCell ref="B54:E54"/>
    <mergeCell ref="B184:E184"/>
    <mergeCell ref="B102:E102"/>
    <mergeCell ref="B108:E108"/>
    <mergeCell ref="B101:E101"/>
    <mergeCell ref="B99:E99"/>
    <mergeCell ref="B28:E28"/>
    <mergeCell ref="B29:E29"/>
    <mergeCell ref="B14:E14"/>
    <mergeCell ref="B15:E15"/>
    <mergeCell ref="B44:E44"/>
    <mergeCell ref="B36:E36"/>
    <mergeCell ref="B37:E37"/>
    <mergeCell ref="B85:E85"/>
    <mergeCell ref="B96:C96"/>
    <mergeCell ref="B63:E63"/>
    <mergeCell ref="B64:E64"/>
    <mergeCell ref="B72:E72"/>
    <mergeCell ref="B83:C83"/>
    <mergeCell ref="B145:E145"/>
    <mergeCell ref="B146:E146"/>
    <mergeCell ref="B164:E164"/>
    <mergeCell ref="B171:E171"/>
    <mergeCell ref="B110:E110"/>
    <mergeCell ref="B118:E118"/>
    <mergeCell ref="B137:E137"/>
    <mergeCell ref="B1:E1"/>
    <mergeCell ref="B3:E3"/>
    <mergeCell ref="B4:E4"/>
    <mergeCell ref="B9:C9"/>
    <mergeCell ref="B25:E25"/>
    <mergeCell ref="B22:C22"/>
    <mergeCell ref="B12:E12"/>
  </mergeCells>
  <phoneticPr fontId="0" type="noConversion"/>
  <pageMargins left="0.75" right="0.75" top="1" bottom="1"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rgb="FFFF0000"/>
  </sheetPr>
  <dimension ref="A1:H16"/>
  <sheetViews>
    <sheetView workbookViewId="0">
      <selection activeCell="H8" sqref="H8"/>
    </sheetView>
  </sheetViews>
  <sheetFormatPr baseColWidth="10" defaultRowHeight="12.75"/>
  <cols>
    <col min="1" max="1" width="7.42578125" customWidth="1"/>
    <col min="2" max="2" width="36.42578125" customWidth="1"/>
    <col min="3" max="3" width="24" customWidth="1"/>
    <col min="4" max="4" width="17.140625" customWidth="1"/>
    <col min="5" max="5" width="13.5703125" bestFit="1" customWidth="1"/>
    <col min="6" max="6" width="13.85546875" bestFit="1" customWidth="1"/>
    <col min="7" max="7" width="12.5703125" bestFit="1" customWidth="1"/>
    <col min="8" max="8" width="17.7109375" bestFit="1" customWidth="1"/>
  </cols>
  <sheetData>
    <row r="1" spans="1:8" ht="32.25" customHeight="1">
      <c r="A1" s="187" t="s">
        <v>92</v>
      </c>
      <c r="B1" s="187"/>
      <c r="C1" s="187"/>
      <c r="D1" s="187"/>
      <c r="E1" s="187"/>
      <c r="F1" s="187"/>
      <c r="G1" s="187"/>
      <c r="H1" s="187"/>
    </row>
    <row r="2" spans="1:8" ht="29.25" customHeight="1">
      <c r="A2" s="33" t="s">
        <v>90</v>
      </c>
      <c r="B2" s="33" t="s">
        <v>4</v>
      </c>
      <c r="C2" s="36" t="s">
        <v>102</v>
      </c>
      <c r="D2" s="36" t="s">
        <v>93</v>
      </c>
      <c r="E2" s="33" t="s">
        <v>6</v>
      </c>
      <c r="F2" s="33" t="s">
        <v>91</v>
      </c>
      <c r="G2" s="33" t="s">
        <v>101</v>
      </c>
      <c r="H2" s="33" t="s">
        <v>100</v>
      </c>
    </row>
    <row r="3" spans="1:8" ht="39.75" customHeight="1">
      <c r="A3" s="37">
        <v>1</v>
      </c>
      <c r="B3" s="43" t="s">
        <v>95</v>
      </c>
      <c r="C3" s="43" t="s">
        <v>103</v>
      </c>
      <c r="D3" s="38">
        <v>20</v>
      </c>
      <c r="E3" s="40">
        <v>150000</v>
      </c>
      <c r="F3" s="40">
        <f>D3*E3</f>
        <v>3000000</v>
      </c>
      <c r="G3" s="74">
        <f>+PRESUPUESTO!E70</f>
        <v>890000</v>
      </c>
      <c r="H3" s="40">
        <f>F3-G3</f>
        <v>2110000</v>
      </c>
    </row>
    <row r="4" spans="1:8" ht="30">
      <c r="A4" s="37">
        <v>2</v>
      </c>
      <c r="B4" s="43" t="s">
        <v>96</v>
      </c>
      <c r="C4" s="43" t="s">
        <v>103</v>
      </c>
      <c r="D4" s="38">
        <v>50</v>
      </c>
      <c r="E4" s="40">
        <v>100000</v>
      </c>
      <c r="F4" s="40">
        <f>D4*E4</f>
        <v>5000000</v>
      </c>
      <c r="G4" s="74">
        <f>+PRESUPUESTO!E83</f>
        <v>2577000</v>
      </c>
      <c r="H4" s="40">
        <f>F4-G4</f>
        <v>2423000</v>
      </c>
    </row>
    <row r="5" spans="1:8" ht="30">
      <c r="A5" s="37">
        <v>3</v>
      </c>
      <c r="B5" s="43" t="s">
        <v>97</v>
      </c>
      <c r="C5" s="43" t="s">
        <v>103</v>
      </c>
      <c r="D5" s="38">
        <v>60</v>
      </c>
      <c r="E5" s="40">
        <v>150000</v>
      </c>
      <c r="F5" s="40">
        <f>D5*E5</f>
        <v>9000000</v>
      </c>
      <c r="G5" s="74">
        <f>+PRESUPUESTO!E96</f>
        <v>2757000</v>
      </c>
      <c r="H5" s="40">
        <f>F5-G5</f>
        <v>6243000</v>
      </c>
    </row>
    <row r="6" spans="1:8" ht="60">
      <c r="A6" s="37">
        <v>4</v>
      </c>
      <c r="B6" s="43" t="s">
        <v>98</v>
      </c>
      <c r="C6" s="43" t="s">
        <v>104</v>
      </c>
      <c r="D6" s="38">
        <v>40</v>
      </c>
      <c r="E6" s="40">
        <v>80000</v>
      </c>
      <c r="F6" s="40">
        <f>D6*E6</f>
        <v>3200000</v>
      </c>
      <c r="G6" s="41">
        <v>1680000</v>
      </c>
      <c r="H6" s="40">
        <f>F6-G6</f>
        <v>1520000</v>
      </c>
    </row>
    <row r="7" spans="1:8" ht="45">
      <c r="A7" s="39">
        <v>5</v>
      </c>
      <c r="B7" s="43" t="s">
        <v>99</v>
      </c>
      <c r="C7" s="43" t="s">
        <v>104</v>
      </c>
      <c r="D7" s="38">
        <v>70</v>
      </c>
      <c r="E7" s="40">
        <v>80000</v>
      </c>
      <c r="F7" s="40">
        <f>D7*E7</f>
        <v>5600000</v>
      </c>
      <c r="G7" s="41">
        <v>0</v>
      </c>
      <c r="H7" s="40">
        <f>F7-G7</f>
        <v>5600000</v>
      </c>
    </row>
    <row r="8" spans="1:8" ht="24.75" customHeight="1">
      <c r="A8" s="37"/>
      <c r="B8" s="32" t="s">
        <v>94</v>
      </c>
      <c r="C8" s="32"/>
      <c r="D8" s="32">
        <f>SUM(D3:D7)</f>
        <v>240</v>
      </c>
      <c r="E8" s="42">
        <f>SUM(E3:E7)</f>
        <v>560000</v>
      </c>
      <c r="F8" s="42">
        <f>SUM(F3:F7)</f>
        <v>25800000</v>
      </c>
      <c r="G8" s="42">
        <v>9925000</v>
      </c>
      <c r="H8" s="42">
        <f>SUM(H3:H7)</f>
        <v>17896000</v>
      </c>
    </row>
    <row r="10" spans="1:8">
      <c r="E10" s="34"/>
    </row>
    <row r="11" spans="1:8">
      <c r="E11" s="34"/>
    </row>
    <row r="12" spans="1:8">
      <c r="E12" s="34"/>
    </row>
    <row r="13" spans="1:8">
      <c r="E13" s="35"/>
    </row>
    <row r="14" spans="1:8">
      <c r="E14" s="34"/>
    </row>
    <row r="15" spans="1:8">
      <c r="E15" s="34"/>
    </row>
    <row r="16" spans="1:8">
      <c r="E16" s="34"/>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TRABAJO</vt:lpstr>
      <vt:lpstr>PRESUPUESTO</vt:lpstr>
      <vt:lpstr>INGRESOS</vt:lpstr>
    </vt:vector>
  </TitlesOfParts>
  <Company>TUMACO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C Tumaco</dc:creator>
  <cp:lastModifiedBy>HOSGAR</cp:lastModifiedBy>
  <cp:lastPrinted>2015-09-02T19:23:32Z</cp:lastPrinted>
  <dcterms:created xsi:type="dcterms:W3CDTF">2010-06-29T20:44:08Z</dcterms:created>
  <dcterms:modified xsi:type="dcterms:W3CDTF">2015-09-02T19:51:23Z</dcterms:modified>
</cp:coreProperties>
</file>